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टाइमशीट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0.0"/>
    <numFmt numFmtId="166" formatCode="ddd"/>
    <numFmt numFmtId="167" formatCode="hh:mm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6B7280"/>
      <sz val="10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6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left/>
      <right/>
      <top style="thin">
        <color rgb="00C9CEDF"/>
      </top>
      <bottom/>
      <diagonal/>
    </border>
    <border>
      <left/>
      <right style="thin">
        <color rgb="00C9CEDF"/>
      </right>
      <top style="thin">
        <color rgb="00C9CEDF"/>
      </top>
      <bottom/>
      <diagonal/>
    </border>
    <border>
      <left/>
      <right/>
      <top style="thin">
        <color rgb="00C9CEDF"/>
      </top>
      <bottom style="thin">
        <color rgb="00C9CEDF"/>
      </bottom>
      <diagonal/>
    </border>
    <border>
      <left/>
      <right style="thin">
        <color rgb="00C9CEDF"/>
      </right>
      <top style="thin">
        <color rgb="00C9CEDF"/>
      </top>
      <bottom style="thin">
        <color rgb="00C9CEDF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2" borderId="1" pivotButton="0" quotePrefix="0" xfId="0"/>
    <xf numFmtId="0" fontId="0" fillId="0" borderId="4" pivotButton="0" quotePrefix="0" xfId="0"/>
    <xf numFmtId="0" fontId="0" fillId="0" borderId="5" pivotButton="0" quotePrefix="0" xfId="0"/>
    <xf numFmtId="4" fontId="5" fillId="2" borderId="1" pivotButton="0" quotePrefix="0" xfId="0"/>
    <xf numFmtId="14" fontId="5" fillId="2" borderId="1" pivotButton="0" quotePrefix="0" xfId="0"/>
    <xf numFmtId="2" fontId="5" fillId="2" borderId="1" pivotButton="0" quotePrefix="0" xfId="0"/>
    <xf numFmtId="165" fontId="5" fillId="2" borderId="1" pivotButton="0" quotePrefix="0" xfId="0"/>
    <xf numFmtId="0" fontId="6" fillId="3" borderId="0" applyAlignment="1" pivotButton="0" quotePrefix="0" xfId="0">
      <alignment horizontal="center" vertical="center" wrapText="1"/>
    </xf>
    <xf numFmtId="14" fontId="4" fillId="0" borderId="0" pivotButton="0" quotePrefix="0" xfId="0"/>
    <xf numFmtId="166" fontId="7" fillId="0" borderId="0" pivotButton="0" quotePrefix="0" xfId="0"/>
    <xf numFmtId="167" fontId="5" fillId="2" borderId="1" pivotButton="0" quotePrefix="0" xfId="0"/>
    <xf numFmtId="1" fontId="5" fillId="2" borderId="1" pivotButton="0" quotePrefix="0" xfId="0"/>
    <xf numFmtId="2" fontId="4" fillId="0" borderId="0" pivotButton="0" quotePrefix="0" xfId="0"/>
    <xf numFmtId="4" fontId="4" fillId="0" borderId="0" pivotButton="0" quotePrefix="0" xfId="0"/>
    <xf numFmtId="0" fontId="8" fillId="4" borderId="0" pivotButton="0" quotePrefix="0" xfId="0"/>
    <xf numFmtId="0" fontId="0" fillId="4" borderId="0" pivotButton="0" quotePrefix="0" xfId="0"/>
    <xf numFmtId="2" fontId="8" fillId="4" borderId="0" pivotButton="0" quotePrefix="0" xfId="0"/>
    <xf numFmtId="4" fontId="8" fillId="4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F1F2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1"/>
  <sheetViews>
    <sheetView showGridLines="0" rightToLeft="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0" customWidth="1" min="3" max="3"/>
    <col width="10" customWidth="1" min="4" max="4"/>
    <col width="11" customWidth="1" min="5" max="5"/>
    <col width="10" customWidth="1" min="6" max="6"/>
    <col width="10" customWidth="1" min="7" max="7"/>
    <col width="11" customWidth="1" min="8" max="8"/>
    <col width="13" customWidth="1" min="9" max="9"/>
  </cols>
  <sheetData>
    <row r="1" ht="24" customHeight="1">
      <c r="A1" s="1" t="inlineStr">
        <is>
          <t>मासिक टाइमशीट</t>
        </is>
      </c>
    </row>
    <row r="2">
      <c r="A2" s="2" t="inlineStr">
        <is>
          <t>abacurio.com का मुफ़्त टेम्पलेट</t>
        </is>
      </c>
    </row>
    <row r="3">
      <c r="A3" s="3" t="inlineStr">
        <is>
          <t>पीले सेल भरें। बाक़ी सब का हिसाब अपने-आप हो जाता है। उदाहरण के मान भरे हुए हैं — इन्हें अपने आँकड़ों से बदलें।</t>
        </is>
      </c>
    </row>
    <row r="5">
      <c r="A5" s="4" t="inlineStr">
        <is>
          <t>नाम</t>
        </is>
      </c>
      <c r="C5" s="5" t="inlineStr">
        <is>
          <t>Alex</t>
        </is>
      </c>
      <c r="D5" s="6" t="n"/>
      <c r="E5" s="7" t="n"/>
      <c r="F5" s="4" t="inlineStr">
        <is>
          <t>प्रति घंटा दर</t>
        </is>
      </c>
      <c r="I5" s="8" t="n">
        <v>20</v>
      </c>
    </row>
    <row r="6">
      <c r="A6" s="4" t="inlineStr">
        <is>
          <t>महीने का पहला दिन</t>
        </is>
      </c>
      <c r="C6" s="9" t="n">
        <v>46327</v>
      </c>
      <c r="F6" s="4" t="inlineStr">
        <is>
          <t>ओवरटाइम दर (× सामान्य)</t>
        </is>
      </c>
      <c r="I6" s="10" t="n">
        <v>1.5</v>
      </c>
    </row>
    <row r="7">
      <c r="F7" s="4" t="inlineStr">
        <is>
          <t>रोज़ के सामान्य घंटे</t>
        </is>
      </c>
      <c r="I7" s="11" t="n">
        <v>8</v>
      </c>
    </row>
    <row r="9" ht="30" customHeight="1">
      <c r="A9" s="12" t="inlineStr">
        <is>
          <t>तारीख़</t>
        </is>
      </c>
      <c r="B9" s="12" t="inlineStr">
        <is>
          <t>दिन</t>
        </is>
      </c>
      <c r="C9" s="12" t="inlineStr">
        <is>
          <t>शुरू</t>
        </is>
      </c>
      <c r="D9" s="12" t="inlineStr">
        <is>
          <t>ख़त्म</t>
        </is>
      </c>
      <c r="E9" s="12" t="inlineStr">
        <is>
          <t>ब्रेक (मिनट)</t>
        </is>
      </c>
      <c r="F9" s="12" t="inlineStr">
        <is>
          <t>घंटे</t>
        </is>
      </c>
      <c r="G9" s="12" t="inlineStr">
        <is>
          <t>सामान्य</t>
        </is>
      </c>
      <c r="H9" s="12" t="inlineStr">
        <is>
          <t>ओवरटाइम</t>
        </is>
      </c>
      <c r="I9" s="12" t="inlineStr">
        <is>
          <t>वेतन</t>
        </is>
      </c>
    </row>
    <row r="10">
      <c r="A10" s="13">
        <f>IF(MONTH($C$6+0)=MONTH($C$6),$C$6+0,"")</f>
        <v/>
      </c>
      <c r="B10" s="14">
        <f>A10</f>
        <v/>
      </c>
      <c r="C10" s="15" t="n"/>
      <c r="D10" s="15" t="n"/>
      <c r="E10" s="16" t="n"/>
      <c r="F10" s="17">
        <f>IF(OR(C10="",D10=""),"",MAX(0,MOD(D10-C10,1)*24-N(E10)/60))</f>
        <v/>
      </c>
      <c r="G10" s="17">
        <f>IF(F10="","",MIN(F10,$I$7))</f>
        <v/>
      </c>
      <c r="H10" s="17">
        <f>IF(F10="","",MAX(0,F10-$I$7))</f>
        <v/>
      </c>
      <c r="I10" s="18">
        <f>IF(F10="","",G10*$I$5+H10*$I$5*$I$6)</f>
        <v/>
      </c>
    </row>
    <row r="11">
      <c r="A11" s="13">
        <f>IF(MONTH($C$6+1)=MONTH($C$6),$C$6+1,"")</f>
        <v/>
      </c>
      <c r="B11" s="14">
        <f>A11</f>
        <v/>
      </c>
      <c r="C11" s="15" t="n">
        <v>0.375</v>
      </c>
      <c r="D11" s="15" t="n">
        <v>0.7291666666666666</v>
      </c>
      <c r="E11" s="16" t="n">
        <v>30</v>
      </c>
      <c r="F11" s="17">
        <f>IF(OR(C11="",D11=""),"",MAX(0,MOD(D11-C11,1)*24-N(E11)/60))</f>
        <v/>
      </c>
      <c r="G11" s="17">
        <f>IF(F11="","",MIN(F11,$I$7))</f>
        <v/>
      </c>
      <c r="H11" s="17">
        <f>IF(F11="","",MAX(0,F11-$I$7))</f>
        <v/>
      </c>
      <c r="I11" s="18">
        <f>IF(F11="","",G11*$I$5+H11*$I$5*$I$6)</f>
        <v/>
      </c>
    </row>
    <row r="12">
      <c r="A12" s="13">
        <f>IF(MONTH($C$6+2)=MONTH($C$6),$C$6+2,"")</f>
        <v/>
      </c>
      <c r="B12" s="14">
        <f>A12</f>
        <v/>
      </c>
      <c r="C12" s="15" t="n">
        <v>0.375</v>
      </c>
      <c r="D12" s="15" t="n">
        <v>0.7291666666666666</v>
      </c>
      <c r="E12" s="16" t="n">
        <v>30</v>
      </c>
      <c r="F12" s="17">
        <f>IF(OR(C12="",D12=""),"",MAX(0,MOD(D12-C12,1)*24-N(E12)/60))</f>
        <v/>
      </c>
      <c r="G12" s="17">
        <f>IF(F12="","",MIN(F12,$I$7))</f>
        <v/>
      </c>
      <c r="H12" s="17">
        <f>IF(F12="","",MAX(0,F12-$I$7))</f>
        <v/>
      </c>
      <c r="I12" s="18">
        <f>IF(F12="","",G12*$I$5+H12*$I$5*$I$6)</f>
        <v/>
      </c>
    </row>
    <row r="13">
      <c r="A13" s="13">
        <f>IF(MONTH($C$6+3)=MONTH($C$6),$C$6+3,"")</f>
        <v/>
      </c>
      <c r="B13" s="14">
        <f>A13</f>
        <v/>
      </c>
      <c r="C13" s="15" t="n">
        <v>0.375</v>
      </c>
      <c r="D13" s="15" t="n">
        <v>0.7291666666666666</v>
      </c>
      <c r="E13" s="16" t="n">
        <v>30</v>
      </c>
      <c r="F13" s="17">
        <f>IF(OR(C13="",D13=""),"",MAX(0,MOD(D13-C13,1)*24-N(E13)/60))</f>
        <v/>
      </c>
      <c r="G13" s="17">
        <f>IF(F13="","",MIN(F13,$I$7))</f>
        <v/>
      </c>
      <c r="H13" s="17">
        <f>IF(F13="","",MAX(0,F13-$I$7))</f>
        <v/>
      </c>
      <c r="I13" s="18">
        <f>IF(F13="","",G13*$I$5+H13*$I$5*$I$6)</f>
        <v/>
      </c>
    </row>
    <row r="14">
      <c r="A14" s="13">
        <f>IF(MONTH($C$6+4)=MONTH($C$6),$C$6+4,"")</f>
        <v/>
      </c>
      <c r="B14" s="14">
        <f>A14</f>
        <v/>
      </c>
      <c r="C14" s="15" t="n">
        <v>0.375</v>
      </c>
      <c r="D14" s="15" t="n">
        <v>0.7708333333333334</v>
      </c>
      <c r="E14" s="16" t="n">
        <v>30</v>
      </c>
      <c r="F14" s="17">
        <f>IF(OR(C14="",D14=""),"",MAX(0,MOD(D14-C14,1)*24-N(E14)/60))</f>
        <v/>
      </c>
      <c r="G14" s="17">
        <f>IF(F14="","",MIN(F14,$I$7))</f>
        <v/>
      </c>
      <c r="H14" s="17">
        <f>IF(F14="","",MAX(0,F14-$I$7))</f>
        <v/>
      </c>
      <c r="I14" s="18">
        <f>IF(F14="","",G14*$I$5+H14*$I$5*$I$6)</f>
        <v/>
      </c>
    </row>
    <row r="15">
      <c r="A15" s="13">
        <f>IF(MONTH($C$6+5)=MONTH($C$6),$C$6+5,"")</f>
        <v/>
      </c>
      <c r="B15" s="14">
        <f>A15</f>
        <v/>
      </c>
      <c r="C15" s="15" t="n">
        <v>0.375</v>
      </c>
      <c r="D15" s="15" t="n">
        <v>0.7291666666666666</v>
      </c>
      <c r="E15" s="16" t="n">
        <v>30</v>
      </c>
      <c r="F15" s="17">
        <f>IF(OR(C15="",D15=""),"",MAX(0,MOD(D15-C15,1)*24-N(E15)/60))</f>
        <v/>
      </c>
      <c r="G15" s="17">
        <f>IF(F15="","",MIN(F15,$I$7))</f>
        <v/>
      </c>
      <c r="H15" s="17">
        <f>IF(F15="","",MAX(0,F15-$I$7))</f>
        <v/>
      </c>
      <c r="I15" s="18">
        <f>IF(F15="","",G15*$I$5+H15*$I$5*$I$6)</f>
        <v/>
      </c>
    </row>
    <row r="16">
      <c r="A16" s="13">
        <f>IF(MONTH($C$6+6)=MONTH($C$6),$C$6+6,"")</f>
        <v/>
      </c>
      <c r="B16" s="14">
        <f>A16</f>
        <v/>
      </c>
      <c r="C16" s="15" t="n"/>
      <c r="D16" s="15" t="n"/>
      <c r="E16" s="16" t="n"/>
      <c r="F16" s="17">
        <f>IF(OR(C16="",D16=""),"",MAX(0,MOD(D16-C16,1)*24-N(E16)/60))</f>
        <v/>
      </c>
      <c r="G16" s="17">
        <f>IF(F16="","",MIN(F16,$I$7))</f>
        <v/>
      </c>
      <c r="H16" s="17">
        <f>IF(F16="","",MAX(0,F16-$I$7))</f>
        <v/>
      </c>
      <c r="I16" s="18">
        <f>IF(F16="","",G16*$I$5+H16*$I$5*$I$6)</f>
        <v/>
      </c>
    </row>
    <row r="17">
      <c r="A17" s="13">
        <f>IF(MONTH($C$6+7)=MONTH($C$6),$C$6+7,"")</f>
        <v/>
      </c>
      <c r="B17" s="14">
        <f>A17</f>
        <v/>
      </c>
      <c r="C17" s="15" t="n"/>
      <c r="D17" s="15" t="n"/>
      <c r="E17" s="16" t="n"/>
      <c r="F17" s="17">
        <f>IF(OR(C17="",D17=""),"",MAX(0,MOD(D17-C17,1)*24-N(E17)/60))</f>
        <v/>
      </c>
      <c r="G17" s="17">
        <f>IF(F17="","",MIN(F17,$I$7))</f>
        <v/>
      </c>
      <c r="H17" s="17">
        <f>IF(F17="","",MAX(0,F17-$I$7))</f>
        <v/>
      </c>
      <c r="I17" s="18">
        <f>IF(F17="","",G17*$I$5+H17*$I$5*$I$6)</f>
        <v/>
      </c>
    </row>
    <row r="18">
      <c r="A18" s="13">
        <f>IF(MONTH($C$6+8)=MONTH($C$6),$C$6+8,"")</f>
        <v/>
      </c>
      <c r="B18" s="14">
        <f>A18</f>
        <v/>
      </c>
      <c r="C18" s="15" t="n">
        <v>0.375</v>
      </c>
      <c r="D18" s="15" t="n">
        <v>0.7291666666666666</v>
      </c>
      <c r="E18" s="16" t="n">
        <v>30</v>
      </c>
      <c r="F18" s="17">
        <f>IF(OR(C18="",D18=""),"",MAX(0,MOD(D18-C18,1)*24-N(E18)/60))</f>
        <v/>
      </c>
      <c r="G18" s="17">
        <f>IF(F18="","",MIN(F18,$I$7))</f>
        <v/>
      </c>
      <c r="H18" s="17">
        <f>IF(F18="","",MAX(0,F18-$I$7))</f>
        <v/>
      </c>
      <c r="I18" s="18">
        <f>IF(F18="","",G18*$I$5+H18*$I$5*$I$6)</f>
        <v/>
      </c>
    </row>
    <row r="19">
      <c r="A19" s="13">
        <f>IF(MONTH($C$6+9)=MONTH($C$6),$C$6+9,"")</f>
        <v/>
      </c>
      <c r="B19" s="14">
        <f>A19</f>
        <v/>
      </c>
      <c r="C19" s="15" t="n">
        <v>0.375</v>
      </c>
      <c r="D19" s="15" t="n">
        <v>0.7291666666666666</v>
      </c>
      <c r="E19" s="16" t="n">
        <v>30</v>
      </c>
      <c r="F19" s="17">
        <f>IF(OR(C19="",D19=""),"",MAX(0,MOD(D19-C19,1)*24-N(E19)/60))</f>
        <v/>
      </c>
      <c r="G19" s="17">
        <f>IF(F19="","",MIN(F19,$I$7))</f>
        <v/>
      </c>
      <c r="H19" s="17">
        <f>IF(F19="","",MAX(0,F19-$I$7))</f>
        <v/>
      </c>
      <c r="I19" s="18">
        <f>IF(F19="","",G19*$I$5+H19*$I$5*$I$6)</f>
        <v/>
      </c>
    </row>
    <row r="20">
      <c r="A20" s="13">
        <f>IF(MONTH($C$6+10)=MONTH($C$6),$C$6+10,"")</f>
        <v/>
      </c>
      <c r="B20" s="14">
        <f>A20</f>
        <v/>
      </c>
      <c r="C20" s="15" t="n">
        <v>0.375</v>
      </c>
      <c r="D20" s="15" t="n">
        <v>0.7291666666666666</v>
      </c>
      <c r="E20" s="16" t="n">
        <v>30</v>
      </c>
      <c r="F20" s="17">
        <f>IF(OR(C20="",D20=""),"",MAX(0,MOD(D20-C20,1)*24-N(E20)/60))</f>
        <v/>
      </c>
      <c r="G20" s="17">
        <f>IF(F20="","",MIN(F20,$I$7))</f>
        <v/>
      </c>
      <c r="H20" s="17">
        <f>IF(F20="","",MAX(0,F20-$I$7))</f>
        <v/>
      </c>
      <c r="I20" s="18">
        <f>IF(F20="","",G20*$I$5+H20*$I$5*$I$6)</f>
        <v/>
      </c>
    </row>
    <row r="21">
      <c r="A21" s="13">
        <f>IF(MONTH($C$6+11)=MONTH($C$6),$C$6+11,"")</f>
        <v/>
      </c>
      <c r="B21" s="14">
        <f>A21</f>
        <v/>
      </c>
      <c r="C21" s="15" t="n">
        <v>0.375</v>
      </c>
      <c r="D21" s="15" t="n">
        <v>0.7708333333333334</v>
      </c>
      <c r="E21" s="16" t="n">
        <v>30</v>
      </c>
      <c r="F21" s="17">
        <f>IF(OR(C21="",D21=""),"",MAX(0,MOD(D21-C21,1)*24-N(E21)/60))</f>
        <v/>
      </c>
      <c r="G21" s="17">
        <f>IF(F21="","",MIN(F21,$I$7))</f>
        <v/>
      </c>
      <c r="H21" s="17">
        <f>IF(F21="","",MAX(0,F21-$I$7))</f>
        <v/>
      </c>
      <c r="I21" s="18">
        <f>IF(F21="","",G21*$I$5+H21*$I$5*$I$6)</f>
        <v/>
      </c>
    </row>
    <row r="22">
      <c r="A22" s="13">
        <f>IF(MONTH($C$6+12)=MONTH($C$6),$C$6+12,"")</f>
        <v/>
      </c>
      <c r="B22" s="14">
        <f>A22</f>
        <v/>
      </c>
      <c r="C22" s="15" t="n">
        <v>0.375</v>
      </c>
      <c r="D22" s="15" t="n">
        <v>0.7291666666666666</v>
      </c>
      <c r="E22" s="16" t="n">
        <v>30</v>
      </c>
      <c r="F22" s="17">
        <f>IF(OR(C22="",D22=""),"",MAX(0,MOD(D22-C22,1)*24-N(E22)/60))</f>
        <v/>
      </c>
      <c r="G22" s="17">
        <f>IF(F22="","",MIN(F22,$I$7))</f>
        <v/>
      </c>
      <c r="H22" s="17">
        <f>IF(F22="","",MAX(0,F22-$I$7))</f>
        <v/>
      </c>
      <c r="I22" s="18">
        <f>IF(F22="","",G22*$I$5+H22*$I$5*$I$6)</f>
        <v/>
      </c>
    </row>
    <row r="23">
      <c r="A23" s="13">
        <f>IF(MONTH($C$6+13)=MONTH($C$6),$C$6+13,"")</f>
        <v/>
      </c>
      <c r="B23" s="14">
        <f>A23</f>
        <v/>
      </c>
      <c r="C23" s="15" t="n"/>
      <c r="D23" s="15" t="n"/>
      <c r="E23" s="16" t="n"/>
      <c r="F23" s="17">
        <f>IF(OR(C23="",D23=""),"",MAX(0,MOD(D23-C23,1)*24-N(E23)/60))</f>
        <v/>
      </c>
      <c r="G23" s="17">
        <f>IF(F23="","",MIN(F23,$I$7))</f>
        <v/>
      </c>
      <c r="H23" s="17">
        <f>IF(F23="","",MAX(0,F23-$I$7))</f>
        <v/>
      </c>
      <c r="I23" s="18">
        <f>IF(F23="","",G23*$I$5+H23*$I$5*$I$6)</f>
        <v/>
      </c>
    </row>
    <row r="24">
      <c r="A24" s="13">
        <f>IF(MONTH($C$6+14)=MONTH($C$6),$C$6+14,"")</f>
        <v/>
      </c>
      <c r="B24" s="14">
        <f>A24</f>
        <v/>
      </c>
      <c r="C24" s="15" t="n"/>
      <c r="D24" s="15" t="n"/>
      <c r="E24" s="16" t="n"/>
      <c r="F24" s="17">
        <f>IF(OR(C24="",D24=""),"",MAX(0,MOD(D24-C24,1)*24-N(E24)/60))</f>
        <v/>
      </c>
      <c r="G24" s="17">
        <f>IF(F24="","",MIN(F24,$I$7))</f>
        <v/>
      </c>
      <c r="H24" s="17">
        <f>IF(F24="","",MAX(0,F24-$I$7))</f>
        <v/>
      </c>
      <c r="I24" s="18">
        <f>IF(F24="","",G24*$I$5+H24*$I$5*$I$6)</f>
        <v/>
      </c>
    </row>
    <row r="25">
      <c r="A25" s="13">
        <f>IF(MONTH($C$6+15)=MONTH($C$6),$C$6+15,"")</f>
        <v/>
      </c>
      <c r="B25" s="14">
        <f>A25</f>
        <v/>
      </c>
      <c r="C25" s="15" t="n"/>
      <c r="D25" s="15" t="n"/>
      <c r="E25" s="16" t="n"/>
      <c r="F25" s="17">
        <f>IF(OR(C25="",D25=""),"",MAX(0,MOD(D25-C25,1)*24-N(E25)/60))</f>
        <v/>
      </c>
      <c r="G25" s="17">
        <f>IF(F25="","",MIN(F25,$I$7))</f>
        <v/>
      </c>
      <c r="H25" s="17">
        <f>IF(F25="","",MAX(0,F25-$I$7))</f>
        <v/>
      </c>
      <c r="I25" s="18">
        <f>IF(F25="","",G25*$I$5+H25*$I$5*$I$6)</f>
        <v/>
      </c>
    </row>
    <row r="26">
      <c r="A26" s="13">
        <f>IF(MONTH($C$6+16)=MONTH($C$6),$C$6+16,"")</f>
        <v/>
      </c>
      <c r="B26" s="14">
        <f>A26</f>
        <v/>
      </c>
      <c r="C26" s="15" t="n"/>
      <c r="D26" s="15" t="n"/>
      <c r="E26" s="16" t="n"/>
      <c r="F26" s="17">
        <f>IF(OR(C26="",D26=""),"",MAX(0,MOD(D26-C26,1)*24-N(E26)/60))</f>
        <v/>
      </c>
      <c r="G26" s="17">
        <f>IF(F26="","",MIN(F26,$I$7))</f>
        <v/>
      </c>
      <c r="H26" s="17">
        <f>IF(F26="","",MAX(0,F26-$I$7))</f>
        <v/>
      </c>
      <c r="I26" s="18">
        <f>IF(F26="","",G26*$I$5+H26*$I$5*$I$6)</f>
        <v/>
      </c>
    </row>
    <row r="27">
      <c r="A27" s="13">
        <f>IF(MONTH($C$6+17)=MONTH($C$6),$C$6+17,"")</f>
        <v/>
      </c>
      <c r="B27" s="14">
        <f>A27</f>
        <v/>
      </c>
      <c r="C27" s="15" t="n"/>
      <c r="D27" s="15" t="n"/>
      <c r="E27" s="16" t="n"/>
      <c r="F27" s="17">
        <f>IF(OR(C27="",D27=""),"",MAX(0,MOD(D27-C27,1)*24-N(E27)/60))</f>
        <v/>
      </c>
      <c r="G27" s="17">
        <f>IF(F27="","",MIN(F27,$I$7))</f>
        <v/>
      </c>
      <c r="H27" s="17">
        <f>IF(F27="","",MAX(0,F27-$I$7))</f>
        <v/>
      </c>
      <c r="I27" s="18">
        <f>IF(F27="","",G27*$I$5+H27*$I$5*$I$6)</f>
        <v/>
      </c>
    </row>
    <row r="28">
      <c r="A28" s="13">
        <f>IF(MONTH($C$6+18)=MONTH($C$6),$C$6+18,"")</f>
        <v/>
      </c>
      <c r="B28" s="14">
        <f>A28</f>
        <v/>
      </c>
      <c r="C28" s="15" t="n"/>
      <c r="D28" s="15" t="n"/>
      <c r="E28" s="16" t="n"/>
      <c r="F28" s="17">
        <f>IF(OR(C28="",D28=""),"",MAX(0,MOD(D28-C28,1)*24-N(E28)/60))</f>
        <v/>
      </c>
      <c r="G28" s="17">
        <f>IF(F28="","",MIN(F28,$I$7))</f>
        <v/>
      </c>
      <c r="H28" s="17">
        <f>IF(F28="","",MAX(0,F28-$I$7))</f>
        <v/>
      </c>
      <c r="I28" s="18">
        <f>IF(F28="","",G28*$I$5+H28*$I$5*$I$6)</f>
        <v/>
      </c>
    </row>
    <row r="29">
      <c r="A29" s="13">
        <f>IF(MONTH($C$6+19)=MONTH($C$6),$C$6+19,"")</f>
        <v/>
      </c>
      <c r="B29" s="14">
        <f>A29</f>
        <v/>
      </c>
      <c r="C29" s="15" t="n"/>
      <c r="D29" s="15" t="n"/>
      <c r="E29" s="16" t="n"/>
      <c r="F29" s="17">
        <f>IF(OR(C29="",D29=""),"",MAX(0,MOD(D29-C29,1)*24-N(E29)/60))</f>
        <v/>
      </c>
      <c r="G29" s="17">
        <f>IF(F29="","",MIN(F29,$I$7))</f>
        <v/>
      </c>
      <c r="H29" s="17">
        <f>IF(F29="","",MAX(0,F29-$I$7))</f>
        <v/>
      </c>
      <c r="I29" s="18">
        <f>IF(F29="","",G29*$I$5+H29*$I$5*$I$6)</f>
        <v/>
      </c>
    </row>
    <row r="30">
      <c r="A30" s="13">
        <f>IF(MONTH($C$6+20)=MONTH($C$6),$C$6+20,"")</f>
        <v/>
      </c>
      <c r="B30" s="14">
        <f>A30</f>
        <v/>
      </c>
      <c r="C30" s="15" t="n"/>
      <c r="D30" s="15" t="n"/>
      <c r="E30" s="16" t="n"/>
      <c r="F30" s="17">
        <f>IF(OR(C30="",D30=""),"",MAX(0,MOD(D30-C30,1)*24-N(E30)/60))</f>
        <v/>
      </c>
      <c r="G30" s="17">
        <f>IF(F30="","",MIN(F30,$I$7))</f>
        <v/>
      </c>
      <c r="H30" s="17">
        <f>IF(F30="","",MAX(0,F30-$I$7))</f>
        <v/>
      </c>
      <c r="I30" s="18">
        <f>IF(F30="","",G30*$I$5+H30*$I$5*$I$6)</f>
        <v/>
      </c>
    </row>
    <row r="31">
      <c r="A31" s="13">
        <f>IF(MONTH($C$6+21)=MONTH($C$6),$C$6+21,"")</f>
        <v/>
      </c>
      <c r="B31" s="14">
        <f>A31</f>
        <v/>
      </c>
      <c r="C31" s="15" t="n"/>
      <c r="D31" s="15" t="n"/>
      <c r="E31" s="16" t="n"/>
      <c r="F31" s="17">
        <f>IF(OR(C31="",D31=""),"",MAX(0,MOD(D31-C31,1)*24-N(E31)/60))</f>
        <v/>
      </c>
      <c r="G31" s="17">
        <f>IF(F31="","",MIN(F31,$I$7))</f>
        <v/>
      </c>
      <c r="H31" s="17">
        <f>IF(F31="","",MAX(0,F31-$I$7))</f>
        <v/>
      </c>
      <c r="I31" s="18">
        <f>IF(F31="","",G31*$I$5+H31*$I$5*$I$6)</f>
        <v/>
      </c>
    </row>
    <row r="32">
      <c r="A32" s="13">
        <f>IF(MONTH($C$6+22)=MONTH($C$6),$C$6+22,"")</f>
        <v/>
      </c>
      <c r="B32" s="14">
        <f>A32</f>
        <v/>
      </c>
      <c r="C32" s="15" t="n"/>
      <c r="D32" s="15" t="n"/>
      <c r="E32" s="16" t="n"/>
      <c r="F32" s="17">
        <f>IF(OR(C32="",D32=""),"",MAX(0,MOD(D32-C32,1)*24-N(E32)/60))</f>
        <v/>
      </c>
      <c r="G32" s="17">
        <f>IF(F32="","",MIN(F32,$I$7))</f>
        <v/>
      </c>
      <c r="H32" s="17">
        <f>IF(F32="","",MAX(0,F32-$I$7))</f>
        <v/>
      </c>
      <c r="I32" s="18">
        <f>IF(F32="","",G32*$I$5+H32*$I$5*$I$6)</f>
        <v/>
      </c>
    </row>
    <row r="33">
      <c r="A33" s="13">
        <f>IF(MONTH($C$6+23)=MONTH($C$6),$C$6+23,"")</f>
        <v/>
      </c>
      <c r="B33" s="14">
        <f>A33</f>
        <v/>
      </c>
      <c r="C33" s="15" t="n"/>
      <c r="D33" s="15" t="n"/>
      <c r="E33" s="16" t="n"/>
      <c r="F33" s="17">
        <f>IF(OR(C33="",D33=""),"",MAX(0,MOD(D33-C33,1)*24-N(E33)/60))</f>
        <v/>
      </c>
      <c r="G33" s="17">
        <f>IF(F33="","",MIN(F33,$I$7))</f>
        <v/>
      </c>
      <c r="H33" s="17">
        <f>IF(F33="","",MAX(0,F33-$I$7))</f>
        <v/>
      </c>
      <c r="I33" s="18">
        <f>IF(F33="","",G33*$I$5+H33*$I$5*$I$6)</f>
        <v/>
      </c>
    </row>
    <row r="34">
      <c r="A34" s="13">
        <f>IF(MONTH($C$6+24)=MONTH($C$6),$C$6+24,"")</f>
        <v/>
      </c>
      <c r="B34" s="14">
        <f>A34</f>
        <v/>
      </c>
      <c r="C34" s="15" t="n"/>
      <c r="D34" s="15" t="n"/>
      <c r="E34" s="16" t="n"/>
      <c r="F34" s="17">
        <f>IF(OR(C34="",D34=""),"",MAX(0,MOD(D34-C34,1)*24-N(E34)/60))</f>
        <v/>
      </c>
      <c r="G34" s="17">
        <f>IF(F34="","",MIN(F34,$I$7))</f>
        <v/>
      </c>
      <c r="H34" s="17">
        <f>IF(F34="","",MAX(0,F34-$I$7))</f>
        <v/>
      </c>
      <c r="I34" s="18">
        <f>IF(F34="","",G34*$I$5+H34*$I$5*$I$6)</f>
        <v/>
      </c>
    </row>
    <row r="35">
      <c r="A35" s="13">
        <f>IF(MONTH($C$6+25)=MONTH($C$6),$C$6+25,"")</f>
        <v/>
      </c>
      <c r="B35" s="14">
        <f>A35</f>
        <v/>
      </c>
      <c r="C35" s="15" t="n"/>
      <c r="D35" s="15" t="n"/>
      <c r="E35" s="16" t="n"/>
      <c r="F35" s="17">
        <f>IF(OR(C35="",D35=""),"",MAX(0,MOD(D35-C35,1)*24-N(E35)/60))</f>
        <v/>
      </c>
      <c r="G35" s="17">
        <f>IF(F35="","",MIN(F35,$I$7))</f>
        <v/>
      </c>
      <c r="H35" s="17">
        <f>IF(F35="","",MAX(0,F35-$I$7))</f>
        <v/>
      </c>
      <c r="I35" s="18">
        <f>IF(F35="","",G35*$I$5+H35*$I$5*$I$6)</f>
        <v/>
      </c>
    </row>
    <row r="36">
      <c r="A36" s="13">
        <f>IF(MONTH($C$6+26)=MONTH($C$6),$C$6+26,"")</f>
        <v/>
      </c>
      <c r="B36" s="14">
        <f>A36</f>
        <v/>
      </c>
      <c r="C36" s="15" t="n"/>
      <c r="D36" s="15" t="n"/>
      <c r="E36" s="16" t="n"/>
      <c r="F36" s="17">
        <f>IF(OR(C36="",D36=""),"",MAX(0,MOD(D36-C36,1)*24-N(E36)/60))</f>
        <v/>
      </c>
      <c r="G36" s="17">
        <f>IF(F36="","",MIN(F36,$I$7))</f>
        <v/>
      </c>
      <c r="H36" s="17">
        <f>IF(F36="","",MAX(0,F36-$I$7))</f>
        <v/>
      </c>
      <c r="I36" s="18">
        <f>IF(F36="","",G36*$I$5+H36*$I$5*$I$6)</f>
        <v/>
      </c>
    </row>
    <row r="37">
      <c r="A37" s="13">
        <f>IF(MONTH($C$6+27)=MONTH($C$6),$C$6+27,"")</f>
        <v/>
      </c>
      <c r="B37" s="14">
        <f>A37</f>
        <v/>
      </c>
      <c r="C37" s="15" t="n"/>
      <c r="D37" s="15" t="n"/>
      <c r="E37" s="16" t="n"/>
      <c r="F37" s="17">
        <f>IF(OR(C37="",D37=""),"",MAX(0,MOD(D37-C37,1)*24-N(E37)/60))</f>
        <v/>
      </c>
      <c r="G37" s="17">
        <f>IF(F37="","",MIN(F37,$I$7))</f>
        <v/>
      </c>
      <c r="H37" s="17">
        <f>IF(F37="","",MAX(0,F37-$I$7))</f>
        <v/>
      </c>
      <c r="I37" s="18">
        <f>IF(F37="","",G37*$I$5+H37*$I$5*$I$6)</f>
        <v/>
      </c>
    </row>
    <row r="38">
      <c r="A38" s="13">
        <f>IF(MONTH($C$6+28)=MONTH($C$6),$C$6+28,"")</f>
        <v/>
      </c>
      <c r="B38" s="14">
        <f>A38</f>
        <v/>
      </c>
      <c r="C38" s="15" t="n"/>
      <c r="D38" s="15" t="n"/>
      <c r="E38" s="16" t="n"/>
      <c r="F38" s="17">
        <f>IF(OR(C38="",D38=""),"",MAX(0,MOD(D38-C38,1)*24-N(E38)/60))</f>
        <v/>
      </c>
      <c r="G38" s="17">
        <f>IF(F38="","",MIN(F38,$I$7))</f>
        <v/>
      </c>
      <c r="H38" s="17">
        <f>IF(F38="","",MAX(0,F38-$I$7))</f>
        <v/>
      </c>
      <c r="I38" s="18">
        <f>IF(F38="","",G38*$I$5+H38*$I$5*$I$6)</f>
        <v/>
      </c>
    </row>
    <row r="39">
      <c r="A39" s="13">
        <f>IF(MONTH($C$6+29)=MONTH($C$6),$C$6+29,"")</f>
        <v/>
      </c>
      <c r="B39" s="14">
        <f>A39</f>
        <v/>
      </c>
      <c r="C39" s="15" t="n"/>
      <c r="D39" s="15" t="n"/>
      <c r="E39" s="16" t="n"/>
      <c r="F39" s="17">
        <f>IF(OR(C39="",D39=""),"",MAX(0,MOD(D39-C39,1)*24-N(E39)/60))</f>
        <v/>
      </c>
      <c r="G39" s="17">
        <f>IF(F39="","",MIN(F39,$I$7))</f>
        <v/>
      </c>
      <c r="H39" s="17">
        <f>IF(F39="","",MAX(0,F39-$I$7))</f>
        <v/>
      </c>
      <c r="I39" s="18">
        <f>IF(F39="","",G39*$I$5+H39*$I$5*$I$6)</f>
        <v/>
      </c>
    </row>
    <row r="40">
      <c r="A40" s="13">
        <f>IF(MONTH($C$6+30)=MONTH($C$6),$C$6+30,"")</f>
        <v/>
      </c>
      <c r="B40" s="14">
        <f>A40</f>
        <v/>
      </c>
      <c r="C40" s="15" t="n"/>
      <c r="D40" s="15" t="n"/>
      <c r="E40" s="16" t="n"/>
      <c r="F40" s="17">
        <f>IF(OR(C40="",D40=""),"",MAX(0,MOD(D40-C40,1)*24-N(E40)/60))</f>
        <v/>
      </c>
      <c r="G40" s="17">
        <f>IF(F40="","",MIN(F40,$I$7))</f>
        <v/>
      </c>
      <c r="H40" s="17">
        <f>IF(F40="","",MAX(0,F40-$I$7))</f>
        <v/>
      </c>
      <c r="I40" s="18">
        <f>IF(F40="","",G40*$I$5+H40*$I$5*$I$6)</f>
        <v/>
      </c>
    </row>
    <row r="41">
      <c r="A41" s="19" t="inlineStr">
        <is>
          <t>कुल</t>
        </is>
      </c>
      <c r="B41" s="20" t="n"/>
      <c r="C41" s="20" t="n"/>
      <c r="D41" s="20" t="n"/>
      <c r="E41" s="20" t="n"/>
      <c r="F41" s="21">
        <f>SUM(F10:F40)</f>
        <v/>
      </c>
      <c r="G41" s="21">
        <f>SUM(G10:G40)</f>
        <v/>
      </c>
      <c r="H41" s="21">
        <f>SUM(H10:H40)</f>
        <v/>
      </c>
      <c r="I41" s="22">
        <f>SUM(I10:I40)</f>
        <v/>
      </c>
    </row>
  </sheetData>
  <mergeCells count="7">
    <mergeCell ref="F6:H6"/>
    <mergeCell ref="F5:H5"/>
    <mergeCell ref="C5:E5"/>
    <mergeCell ref="A5:B5"/>
    <mergeCell ref="A3:I3"/>
    <mergeCell ref="F7:H7"/>
    <mergeCell ref="A6:B6"/>
  </mergeCells>
  <conditionalFormatting sqref="A10:I40">
    <cfRule type="expression" priority="1" dxfId="0">
      <formula>AND($A10&lt;&gt;"",WEEKDAY($A10,2)&gt;5)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मासिक टाइमशीट</dc:title>
  <dcterms:created xmlns:dcterms="http://purl.org/dc/terms/" xmlns:xsi="http://www.w3.org/2001/XMLSchema-instance" xsi:type="dcterms:W3CDTF">2026-10-12T17:31:26Z</dcterms:created>
  <dcterms:modified xmlns:dcterms="http://purl.org/dc/terms/" xmlns:xsi="http://www.w3.org/2001/XMLSchema-instance" xsi:type="dcterms:W3CDTF">2026-10-12T17:31:26Z</dcterms:modified>
</cp:coreProperties>
</file>