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e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1B2142"/>
      <sz val="11"/>
    </font>
    <font>
      <name val="Arial"/>
      <sz val="10"/>
    </font>
    <font>
      <name val="Arial"/>
      <color rgb="000000FF"/>
      <sz val="10"/>
    </font>
    <font>
      <name val="Arial"/>
      <b val="1"/>
      <sz val="10"/>
    </font>
    <font>
      <name val="Arial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F6F7FB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5" fillId="0" borderId="0" pivotButton="0" quotePrefix="0" xfId="0"/>
    <xf numFmtId="4" fontId="6" fillId="2" borderId="1" pivotButton="0" quotePrefix="0" xfId="0"/>
    <xf numFmtId="4" fontId="7" fillId="0" borderId="1" pivotButton="0" quotePrefix="0" xfId="0"/>
    <xf numFmtId="10" fontId="6" fillId="2" borderId="1" pivotButton="0" quotePrefix="0" xfId="0"/>
    <xf numFmtId="1" fontId="5" fillId="0" borderId="1" pivotButton="0" quotePrefix="0" xfId="0"/>
    <xf numFmtId="1" fontId="6" fillId="2" borderId="1" pivotButton="0" quotePrefix="0" xfId="0"/>
    <xf numFmtId="14" fontId="5" fillId="0" borderId="1" pivotButton="0" quotePrefix="0" xfId="0"/>
    <xf numFmtId="14" fontId="6" fillId="2" borderId="1" pivotButton="0" quotePrefix="0" xfId="0"/>
    <xf numFmtId="4" fontId="5" fillId="0" borderId="1" pivotButton="0" quotePrefix="0" xfId="0"/>
    <xf numFmtId="0" fontId="8" fillId="3" borderId="0" applyAlignment="1" pivotButton="0" quotePrefix="0" xfId="0">
      <alignment horizontal="center" vertical="center" wrapText="1"/>
    </xf>
    <xf numFmtId="1" fontId="5" fillId="4" borderId="0" pivotButton="0" quotePrefix="0" xfId="0"/>
    <xf numFmtId="14" fontId="5" fillId="4" borderId="0" pivotButton="0" quotePrefix="0" xfId="0"/>
    <xf numFmtId="4" fontId="5" fillId="4" borderId="0" pivotButton="0" quotePrefix="0" xfId="0"/>
    <xf numFmtId="4" fontId="6" fillId="4" borderId="0" pivotButton="0" quotePrefix="0" xfId="0"/>
    <xf numFmtId="1" fontId="5" fillId="0" borderId="0" pivotButton="0" quotePrefix="0" xfId="0"/>
    <xf numFmtId="14" fontId="5" fillId="0" borderId="0" pivotButton="0" quotePrefix="0" xfId="0"/>
    <xf numFmtId="4" fontId="5" fillId="0" borderId="0" pivotButton="0" quotePrefix="0" xfId="0"/>
    <xf numFmtId="4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95"/>
  <sheetViews>
    <sheetView showGridLines="0" rightToLeft="0" workbookViewId="0">
      <pane ySplit="15" topLeftCell="A16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14" customWidth="1" min="3" max="3"/>
    <col width="13" customWidth="1" min="4" max="4"/>
    <col width="30" customWidth="1" min="5" max="5"/>
    <col width="14" customWidth="1" min="6" max="6"/>
    <col width="16" customWidth="1" min="7" max="7"/>
    <col width="3" customWidth="1" min="8" max="8"/>
    <col width="30" customWidth="1" min="9" max="9"/>
    <col width="16" customWidth="1" min="10" max="10"/>
  </cols>
  <sheetData>
    <row r="1" ht="24" customHeight="1">
      <c r="A1" s="1" t="inlineStr">
        <is>
          <t>Tabela de amortização de empréstimo</t>
        </is>
      </c>
    </row>
    <row r="2">
      <c r="A2" s="2" t="inlineStr">
        <is>
          <t>Planilha grátis de abacurio.com</t>
        </is>
      </c>
    </row>
    <row r="3">
      <c r="A3" s="3" t="inlineStr">
        <is>
          <t>Preencha as células amarelas. Todo o resto é calculado para você. Há valores de exemplo preenchidos — troque pelos seus.</t>
        </is>
      </c>
    </row>
    <row r="5">
      <c r="A5" s="4" t="inlineStr">
        <is>
          <t>Seus números</t>
        </is>
      </c>
      <c r="E5" s="4" t="inlineStr">
        <is>
          <t>Resultados</t>
        </is>
      </c>
    </row>
    <row r="6">
      <c r="A6" s="5" t="inlineStr">
        <is>
          <t>Valor do empréstimo</t>
        </is>
      </c>
      <c r="C6" s="6" t="n">
        <v>250000</v>
      </c>
      <c r="E6" s="5" t="inlineStr">
        <is>
          <t>Parcela mensal</t>
        </is>
      </c>
      <c r="F6" s="7">
        <f>IF(C8&gt;0,PMT(C7/12,C8*12,-C6),0)</f>
        <v/>
      </c>
    </row>
    <row r="7">
      <c r="A7" s="5" t="inlineStr">
        <is>
          <t>Taxa de juros (% ao ano)</t>
        </is>
      </c>
      <c r="C7" s="8" t="n">
        <v>0.065</v>
      </c>
      <c r="E7" s="5" t="inlineStr">
        <is>
          <t>Número de parcelas</t>
        </is>
      </c>
      <c r="F7" s="9">
        <f>COUNT(A16:A495)</f>
        <v/>
      </c>
    </row>
    <row r="8">
      <c r="A8" s="5" t="inlineStr">
        <is>
          <t>Prazo (anos)</t>
        </is>
      </c>
      <c r="C8" s="10" t="n">
        <v>30</v>
      </c>
      <c r="E8" s="5" t="inlineStr">
        <is>
          <t>Última parcela</t>
        </is>
      </c>
      <c r="F8" s="11">
        <f>IF(F7&gt;0,INDEX(B16:B495,F7),"")</f>
        <v/>
      </c>
    </row>
    <row r="9">
      <c r="A9" s="5" t="inlineStr">
        <is>
          <t>Data da primeira parcela</t>
        </is>
      </c>
      <c r="C9" s="12" t="n">
        <v>46327</v>
      </c>
      <c r="E9" s="5" t="inlineStr">
        <is>
          <t>Juros totais</t>
        </is>
      </c>
      <c r="F9" s="13">
        <f>SUM(F16:F495)</f>
        <v/>
      </c>
    </row>
    <row r="10">
      <c r="A10" s="5" t="inlineStr">
        <is>
          <t>Pagamento extra por mês</t>
        </is>
      </c>
      <c r="C10" s="6" t="n">
        <v>0</v>
      </c>
      <c r="E10" s="5" t="inlineStr">
        <is>
          <t>Juros sem pagamentos extras</t>
        </is>
      </c>
      <c r="F10" s="13">
        <f>F6*C8*12-C6</f>
        <v/>
      </c>
    </row>
    <row r="11">
      <c r="E11" s="5" t="inlineStr">
        <is>
          <t>Juros economizados</t>
        </is>
      </c>
      <c r="F11" s="13">
        <f>MAX(0,F10-F9)</f>
        <v/>
      </c>
    </row>
    <row r="15" ht="30" customHeight="1">
      <c r="A15" s="14" t="inlineStr">
        <is>
          <t>Nº</t>
        </is>
      </c>
      <c r="B15" s="14" t="inlineStr">
        <is>
          <t>Data</t>
        </is>
      </c>
      <c r="C15" s="14" t="inlineStr">
        <is>
          <t>Parcela</t>
        </is>
      </c>
      <c r="D15" s="14" t="inlineStr">
        <is>
          <t>Extra</t>
        </is>
      </c>
      <c r="E15" s="14" t="inlineStr">
        <is>
          <t>Amortização</t>
        </is>
      </c>
      <c r="F15" s="14" t="inlineStr">
        <is>
          <t>Juros</t>
        </is>
      </c>
      <c r="G15" s="14" t="inlineStr">
        <is>
          <t>Saldo</t>
        </is>
      </c>
    </row>
    <row r="16">
      <c r="A16" s="15">
        <f>IF(C6&gt;0,1,"")</f>
        <v/>
      </c>
      <c r="B16" s="16">
        <f>IF(A16="","",EDATE($C$9,A16-1))</f>
        <v/>
      </c>
      <c r="C16" s="17">
        <f>IF(A16="","",MIN($F$6,$C$6+F16))</f>
        <v/>
      </c>
      <c r="D16" s="18">
        <f>IF(A16="","",MAX(0,MIN($C$10,$C$6+F16-C16)))</f>
        <v/>
      </c>
      <c r="E16" s="17">
        <f>IF(A16="","",C16+D16-F16)</f>
        <v/>
      </c>
      <c r="F16" s="17">
        <f>IF(A16="","",$C$6*$C$7/12)</f>
        <v/>
      </c>
      <c r="G16" s="17">
        <f>IF(A16="","",$C$6-E16)</f>
        <v/>
      </c>
    </row>
    <row r="17">
      <c r="A17" s="19">
        <f>IF(A16="","",IF(G16&gt;0.005,A16+1,""))</f>
        <v/>
      </c>
      <c r="B17" s="20">
        <f>IF(A17="","",EDATE($C$9,A17-1))</f>
        <v/>
      </c>
      <c r="C17" s="21">
        <f>IF(A17="","",MIN($F$6,G16+F17))</f>
        <v/>
      </c>
      <c r="D17" s="22">
        <f>IF(A17="","",MAX(0,MIN($C$10,G16+F17-C17)))</f>
        <v/>
      </c>
      <c r="E17" s="21">
        <f>IF(A17="","",C17+D17-F17)</f>
        <v/>
      </c>
      <c r="F17" s="21">
        <f>IF(A17="","",G16*$C$7/12)</f>
        <v/>
      </c>
      <c r="G17" s="21">
        <f>IF(A17="","",G16-E17)</f>
        <v/>
      </c>
    </row>
    <row r="18">
      <c r="A18" s="15">
        <f>IF(A17="","",IF(G17&gt;0.005,A17+1,""))</f>
        <v/>
      </c>
      <c r="B18" s="16">
        <f>IF(A18="","",EDATE($C$9,A18-1))</f>
        <v/>
      </c>
      <c r="C18" s="17">
        <f>IF(A18="","",MIN($F$6,G17+F18))</f>
        <v/>
      </c>
      <c r="D18" s="18">
        <f>IF(A18="","",MAX(0,MIN($C$10,G17+F18-C18)))</f>
        <v/>
      </c>
      <c r="E18" s="17">
        <f>IF(A18="","",C18+D18-F18)</f>
        <v/>
      </c>
      <c r="F18" s="17">
        <f>IF(A18="","",G17*$C$7/12)</f>
        <v/>
      </c>
      <c r="G18" s="17">
        <f>IF(A18="","",G17-E18)</f>
        <v/>
      </c>
    </row>
    <row r="19">
      <c r="A19" s="19">
        <f>IF(A18="","",IF(G18&gt;0.005,A18+1,""))</f>
        <v/>
      </c>
      <c r="B19" s="20">
        <f>IF(A19="","",EDATE($C$9,A19-1))</f>
        <v/>
      </c>
      <c r="C19" s="21">
        <f>IF(A19="","",MIN($F$6,G18+F19))</f>
        <v/>
      </c>
      <c r="D19" s="22">
        <f>IF(A19="","",MAX(0,MIN($C$10,G18+F19-C19)))</f>
        <v/>
      </c>
      <c r="E19" s="21">
        <f>IF(A19="","",C19+D19-F19)</f>
        <v/>
      </c>
      <c r="F19" s="21">
        <f>IF(A19="","",G18*$C$7/12)</f>
        <v/>
      </c>
      <c r="G19" s="21">
        <f>IF(A19="","",G18-E19)</f>
        <v/>
      </c>
    </row>
    <row r="20">
      <c r="A20" s="15">
        <f>IF(A19="","",IF(G19&gt;0.005,A19+1,""))</f>
        <v/>
      </c>
      <c r="B20" s="16">
        <f>IF(A20="","",EDATE($C$9,A20-1))</f>
        <v/>
      </c>
      <c r="C20" s="17">
        <f>IF(A20="","",MIN($F$6,G19+F20))</f>
        <v/>
      </c>
      <c r="D20" s="18">
        <f>IF(A20="","",MAX(0,MIN($C$10,G19+F20-C20)))</f>
        <v/>
      </c>
      <c r="E20" s="17">
        <f>IF(A20="","",C20+D20-F20)</f>
        <v/>
      </c>
      <c r="F20" s="17">
        <f>IF(A20="","",G19*$C$7/12)</f>
        <v/>
      </c>
      <c r="G20" s="17">
        <f>IF(A20="","",G19-E20)</f>
        <v/>
      </c>
    </row>
    <row r="21">
      <c r="A21" s="19">
        <f>IF(A20="","",IF(G20&gt;0.005,A20+1,""))</f>
        <v/>
      </c>
      <c r="B21" s="20">
        <f>IF(A21="","",EDATE($C$9,A21-1))</f>
        <v/>
      </c>
      <c r="C21" s="21">
        <f>IF(A21="","",MIN($F$6,G20+F21))</f>
        <v/>
      </c>
      <c r="D21" s="22">
        <f>IF(A21="","",MAX(0,MIN($C$10,G20+F21-C21)))</f>
        <v/>
      </c>
      <c r="E21" s="21">
        <f>IF(A21="","",C21+D21-F21)</f>
        <v/>
      </c>
      <c r="F21" s="21">
        <f>IF(A21="","",G20*$C$7/12)</f>
        <v/>
      </c>
      <c r="G21" s="21">
        <f>IF(A21="","",G20-E21)</f>
        <v/>
      </c>
    </row>
    <row r="22">
      <c r="A22" s="15">
        <f>IF(A21="","",IF(G21&gt;0.005,A21+1,""))</f>
        <v/>
      </c>
      <c r="B22" s="16">
        <f>IF(A22="","",EDATE($C$9,A22-1))</f>
        <v/>
      </c>
      <c r="C22" s="17">
        <f>IF(A22="","",MIN($F$6,G21+F22))</f>
        <v/>
      </c>
      <c r="D22" s="18">
        <f>IF(A22="","",MAX(0,MIN($C$10,G21+F22-C22)))</f>
        <v/>
      </c>
      <c r="E22" s="17">
        <f>IF(A22="","",C22+D22-F22)</f>
        <v/>
      </c>
      <c r="F22" s="17">
        <f>IF(A22="","",G21*$C$7/12)</f>
        <v/>
      </c>
      <c r="G22" s="17">
        <f>IF(A22="","",G21-E22)</f>
        <v/>
      </c>
    </row>
    <row r="23">
      <c r="A23" s="19">
        <f>IF(A22="","",IF(G22&gt;0.005,A22+1,""))</f>
        <v/>
      </c>
      <c r="B23" s="20">
        <f>IF(A23="","",EDATE($C$9,A23-1))</f>
        <v/>
      </c>
      <c r="C23" s="21">
        <f>IF(A23="","",MIN($F$6,G22+F23))</f>
        <v/>
      </c>
      <c r="D23" s="22">
        <f>IF(A23="","",MAX(0,MIN($C$10,G22+F23-C23)))</f>
        <v/>
      </c>
      <c r="E23" s="21">
        <f>IF(A23="","",C23+D23-F23)</f>
        <v/>
      </c>
      <c r="F23" s="21">
        <f>IF(A23="","",G22*$C$7/12)</f>
        <v/>
      </c>
      <c r="G23" s="21">
        <f>IF(A23="","",G22-E23)</f>
        <v/>
      </c>
    </row>
    <row r="24">
      <c r="A24" s="15">
        <f>IF(A23="","",IF(G23&gt;0.005,A23+1,""))</f>
        <v/>
      </c>
      <c r="B24" s="16">
        <f>IF(A24="","",EDATE($C$9,A24-1))</f>
        <v/>
      </c>
      <c r="C24" s="17">
        <f>IF(A24="","",MIN($F$6,G23+F24))</f>
        <v/>
      </c>
      <c r="D24" s="18">
        <f>IF(A24="","",MAX(0,MIN($C$10,G23+F24-C24)))</f>
        <v/>
      </c>
      <c r="E24" s="17">
        <f>IF(A24="","",C24+D24-F24)</f>
        <v/>
      </c>
      <c r="F24" s="17">
        <f>IF(A24="","",G23*$C$7/12)</f>
        <v/>
      </c>
      <c r="G24" s="17">
        <f>IF(A24="","",G23-E24)</f>
        <v/>
      </c>
    </row>
    <row r="25">
      <c r="A25" s="19">
        <f>IF(A24="","",IF(G24&gt;0.005,A24+1,""))</f>
        <v/>
      </c>
      <c r="B25" s="20">
        <f>IF(A25="","",EDATE($C$9,A25-1))</f>
        <v/>
      </c>
      <c r="C25" s="21">
        <f>IF(A25="","",MIN($F$6,G24+F25))</f>
        <v/>
      </c>
      <c r="D25" s="22">
        <f>IF(A25="","",MAX(0,MIN($C$10,G24+F25-C25)))</f>
        <v/>
      </c>
      <c r="E25" s="21">
        <f>IF(A25="","",C25+D25-F25)</f>
        <v/>
      </c>
      <c r="F25" s="21">
        <f>IF(A25="","",G24*$C$7/12)</f>
        <v/>
      </c>
      <c r="G25" s="21">
        <f>IF(A25="","",G24-E25)</f>
        <v/>
      </c>
    </row>
    <row r="26">
      <c r="A26" s="15">
        <f>IF(A25="","",IF(G25&gt;0.005,A25+1,""))</f>
        <v/>
      </c>
      <c r="B26" s="16">
        <f>IF(A26="","",EDATE($C$9,A26-1))</f>
        <v/>
      </c>
      <c r="C26" s="17">
        <f>IF(A26="","",MIN($F$6,G25+F26))</f>
        <v/>
      </c>
      <c r="D26" s="18">
        <f>IF(A26="","",MAX(0,MIN($C$10,G25+F26-C26)))</f>
        <v/>
      </c>
      <c r="E26" s="17">
        <f>IF(A26="","",C26+D26-F26)</f>
        <v/>
      </c>
      <c r="F26" s="17">
        <f>IF(A26="","",G25*$C$7/12)</f>
        <v/>
      </c>
      <c r="G26" s="17">
        <f>IF(A26="","",G25-E26)</f>
        <v/>
      </c>
    </row>
    <row r="27">
      <c r="A27" s="19">
        <f>IF(A26="","",IF(G26&gt;0.005,A26+1,""))</f>
        <v/>
      </c>
      <c r="B27" s="20">
        <f>IF(A27="","",EDATE($C$9,A27-1))</f>
        <v/>
      </c>
      <c r="C27" s="21">
        <f>IF(A27="","",MIN($F$6,G26+F27))</f>
        <v/>
      </c>
      <c r="D27" s="22">
        <f>IF(A27="","",MAX(0,MIN($C$10,G26+F27-C27)))</f>
        <v/>
      </c>
      <c r="E27" s="21">
        <f>IF(A27="","",C27+D27-F27)</f>
        <v/>
      </c>
      <c r="F27" s="21">
        <f>IF(A27="","",G26*$C$7/12)</f>
        <v/>
      </c>
      <c r="G27" s="21">
        <f>IF(A27="","",G26-E27)</f>
        <v/>
      </c>
    </row>
    <row r="28">
      <c r="A28" s="15">
        <f>IF(A27="","",IF(G27&gt;0.005,A27+1,""))</f>
        <v/>
      </c>
      <c r="B28" s="16">
        <f>IF(A28="","",EDATE($C$9,A28-1))</f>
        <v/>
      </c>
      <c r="C28" s="17">
        <f>IF(A28="","",MIN($F$6,G27+F28))</f>
        <v/>
      </c>
      <c r="D28" s="18">
        <f>IF(A28="","",MAX(0,MIN($C$10,G27+F28-C28)))</f>
        <v/>
      </c>
      <c r="E28" s="17">
        <f>IF(A28="","",C28+D28-F28)</f>
        <v/>
      </c>
      <c r="F28" s="17">
        <f>IF(A28="","",G27*$C$7/12)</f>
        <v/>
      </c>
      <c r="G28" s="17">
        <f>IF(A28="","",G27-E28)</f>
        <v/>
      </c>
    </row>
    <row r="29">
      <c r="A29" s="19">
        <f>IF(A28="","",IF(G28&gt;0.005,A28+1,""))</f>
        <v/>
      </c>
      <c r="B29" s="20">
        <f>IF(A29="","",EDATE($C$9,A29-1))</f>
        <v/>
      </c>
      <c r="C29" s="21">
        <f>IF(A29="","",MIN($F$6,G28+F29))</f>
        <v/>
      </c>
      <c r="D29" s="22">
        <f>IF(A29="","",MAX(0,MIN($C$10,G28+F29-C29)))</f>
        <v/>
      </c>
      <c r="E29" s="21">
        <f>IF(A29="","",C29+D29-F29)</f>
        <v/>
      </c>
      <c r="F29" s="21">
        <f>IF(A29="","",G28*$C$7/12)</f>
        <v/>
      </c>
      <c r="G29" s="21">
        <f>IF(A29="","",G28-E29)</f>
        <v/>
      </c>
    </row>
    <row r="30">
      <c r="A30" s="15">
        <f>IF(A29="","",IF(G29&gt;0.005,A29+1,""))</f>
        <v/>
      </c>
      <c r="B30" s="16">
        <f>IF(A30="","",EDATE($C$9,A30-1))</f>
        <v/>
      </c>
      <c r="C30" s="17">
        <f>IF(A30="","",MIN($F$6,G29+F30))</f>
        <v/>
      </c>
      <c r="D30" s="18">
        <f>IF(A30="","",MAX(0,MIN($C$10,G29+F30-C30)))</f>
        <v/>
      </c>
      <c r="E30" s="17">
        <f>IF(A30="","",C30+D30-F30)</f>
        <v/>
      </c>
      <c r="F30" s="17">
        <f>IF(A30="","",G29*$C$7/12)</f>
        <v/>
      </c>
      <c r="G30" s="17">
        <f>IF(A30="","",G29-E30)</f>
        <v/>
      </c>
    </row>
    <row r="31">
      <c r="A31" s="19">
        <f>IF(A30="","",IF(G30&gt;0.005,A30+1,""))</f>
        <v/>
      </c>
      <c r="B31" s="20">
        <f>IF(A31="","",EDATE($C$9,A31-1))</f>
        <v/>
      </c>
      <c r="C31" s="21">
        <f>IF(A31="","",MIN($F$6,G30+F31))</f>
        <v/>
      </c>
      <c r="D31" s="22">
        <f>IF(A31="","",MAX(0,MIN($C$10,G30+F31-C31)))</f>
        <v/>
      </c>
      <c r="E31" s="21">
        <f>IF(A31="","",C31+D31-F31)</f>
        <v/>
      </c>
      <c r="F31" s="21">
        <f>IF(A31="","",G30*$C$7/12)</f>
        <v/>
      </c>
      <c r="G31" s="21">
        <f>IF(A31="","",G30-E31)</f>
        <v/>
      </c>
    </row>
    <row r="32">
      <c r="A32" s="15">
        <f>IF(A31="","",IF(G31&gt;0.005,A31+1,""))</f>
        <v/>
      </c>
      <c r="B32" s="16">
        <f>IF(A32="","",EDATE($C$9,A32-1))</f>
        <v/>
      </c>
      <c r="C32" s="17">
        <f>IF(A32="","",MIN($F$6,G31+F32))</f>
        <v/>
      </c>
      <c r="D32" s="18">
        <f>IF(A32="","",MAX(0,MIN($C$10,G31+F32-C32)))</f>
        <v/>
      </c>
      <c r="E32" s="17">
        <f>IF(A32="","",C32+D32-F32)</f>
        <v/>
      </c>
      <c r="F32" s="17">
        <f>IF(A32="","",G31*$C$7/12)</f>
        <v/>
      </c>
      <c r="G32" s="17">
        <f>IF(A32="","",G31-E32)</f>
        <v/>
      </c>
    </row>
    <row r="33">
      <c r="A33" s="19">
        <f>IF(A32="","",IF(G32&gt;0.005,A32+1,""))</f>
        <v/>
      </c>
      <c r="B33" s="20">
        <f>IF(A33="","",EDATE($C$9,A33-1))</f>
        <v/>
      </c>
      <c r="C33" s="21">
        <f>IF(A33="","",MIN($F$6,G32+F33))</f>
        <v/>
      </c>
      <c r="D33" s="22">
        <f>IF(A33="","",MAX(0,MIN($C$10,G32+F33-C33)))</f>
        <v/>
      </c>
      <c r="E33" s="21">
        <f>IF(A33="","",C33+D33-F33)</f>
        <v/>
      </c>
      <c r="F33" s="21">
        <f>IF(A33="","",G32*$C$7/12)</f>
        <v/>
      </c>
      <c r="G33" s="21">
        <f>IF(A33="","",G32-E33)</f>
        <v/>
      </c>
    </row>
    <row r="34">
      <c r="A34" s="15">
        <f>IF(A33="","",IF(G33&gt;0.005,A33+1,""))</f>
        <v/>
      </c>
      <c r="B34" s="16">
        <f>IF(A34="","",EDATE($C$9,A34-1))</f>
        <v/>
      </c>
      <c r="C34" s="17">
        <f>IF(A34="","",MIN($F$6,G33+F34))</f>
        <v/>
      </c>
      <c r="D34" s="18">
        <f>IF(A34="","",MAX(0,MIN($C$10,G33+F34-C34)))</f>
        <v/>
      </c>
      <c r="E34" s="17">
        <f>IF(A34="","",C34+D34-F34)</f>
        <v/>
      </c>
      <c r="F34" s="17">
        <f>IF(A34="","",G33*$C$7/12)</f>
        <v/>
      </c>
      <c r="G34" s="17">
        <f>IF(A34="","",G33-E34)</f>
        <v/>
      </c>
    </row>
    <row r="35">
      <c r="A35" s="19">
        <f>IF(A34="","",IF(G34&gt;0.005,A34+1,""))</f>
        <v/>
      </c>
      <c r="B35" s="20">
        <f>IF(A35="","",EDATE($C$9,A35-1))</f>
        <v/>
      </c>
      <c r="C35" s="21">
        <f>IF(A35="","",MIN($F$6,G34+F35))</f>
        <v/>
      </c>
      <c r="D35" s="22">
        <f>IF(A35="","",MAX(0,MIN($C$10,G34+F35-C35)))</f>
        <v/>
      </c>
      <c r="E35" s="21">
        <f>IF(A35="","",C35+D35-F35)</f>
        <v/>
      </c>
      <c r="F35" s="21">
        <f>IF(A35="","",G34*$C$7/12)</f>
        <v/>
      </c>
      <c r="G35" s="21">
        <f>IF(A35="","",G34-E35)</f>
        <v/>
      </c>
    </row>
    <row r="36">
      <c r="A36" s="15">
        <f>IF(A35="","",IF(G35&gt;0.005,A35+1,""))</f>
        <v/>
      </c>
      <c r="B36" s="16">
        <f>IF(A36="","",EDATE($C$9,A36-1))</f>
        <v/>
      </c>
      <c r="C36" s="17">
        <f>IF(A36="","",MIN($F$6,G35+F36))</f>
        <v/>
      </c>
      <c r="D36" s="18">
        <f>IF(A36="","",MAX(0,MIN($C$10,G35+F36-C36)))</f>
        <v/>
      </c>
      <c r="E36" s="17">
        <f>IF(A36="","",C36+D36-F36)</f>
        <v/>
      </c>
      <c r="F36" s="17">
        <f>IF(A36="","",G35*$C$7/12)</f>
        <v/>
      </c>
      <c r="G36" s="17">
        <f>IF(A36="","",G35-E36)</f>
        <v/>
      </c>
    </row>
    <row r="37">
      <c r="A37" s="19">
        <f>IF(A36="","",IF(G36&gt;0.005,A36+1,""))</f>
        <v/>
      </c>
      <c r="B37" s="20">
        <f>IF(A37="","",EDATE($C$9,A37-1))</f>
        <v/>
      </c>
      <c r="C37" s="21">
        <f>IF(A37="","",MIN($F$6,G36+F37))</f>
        <v/>
      </c>
      <c r="D37" s="22">
        <f>IF(A37="","",MAX(0,MIN($C$10,G36+F37-C37)))</f>
        <v/>
      </c>
      <c r="E37" s="21">
        <f>IF(A37="","",C37+D37-F37)</f>
        <v/>
      </c>
      <c r="F37" s="21">
        <f>IF(A37="","",G36*$C$7/12)</f>
        <v/>
      </c>
      <c r="G37" s="21">
        <f>IF(A37="","",G36-E37)</f>
        <v/>
      </c>
    </row>
    <row r="38">
      <c r="A38" s="15">
        <f>IF(A37="","",IF(G37&gt;0.005,A37+1,""))</f>
        <v/>
      </c>
      <c r="B38" s="16">
        <f>IF(A38="","",EDATE($C$9,A38-1))</f>
        <v/>
      </c>
      <c r="C38" s="17">
        <f>IF(A38="","",MIN($F$6,G37+F38))</f>
        <v/>
      </c>
      <c r="D38" s="18">
        <f>IF(A38="","",MAX(0,MIN($C$10,G37+F38-C38)))</f>
        <v/>
      </c>
      <c r="E38" s="17">
        <f>IF(A38="","",C38+D38-F38)</f>
        <v/>
      </c>
      <c r="F38" s="17">
        <f>IF(A38="","",G37*$C$7/12)</f>
        <v/>
      </c>
      <c r="G38" s="17">
        <f>IF(A38="","",G37-E38)</f>
        <v/>
      </c>
    </row>
    <row r="39">
      <c r="A39" s="19">
        <f>IF(A38="","",IF(G38&gt;0.005,A38+1,""))</f>
        <v/>
      </c>
      <c r="B39" s="20">
        <f>IF(A39="","",EDATE($C$9,A39-1))</f>
        <v/>
      </c>
      <c r="C39" s="21">
        <f>IF(A39="","",MIN($F$6,G38+F39))</f>
        <v/>
      </c>
      <c r="D39" s="22">
        <f>IF(A39="","",MAX(0,MIN($C$10,G38+F39-C39)))</f>
        <v/>
      </c>
      <c r="E39" s="21">
        <f>IF(A39="","",C39+D39-F39)</f>
        <v/>
      </c>
      <c r="F39" s="21">
        <f>IF(A39="","",G38*$C$7/12)</f>
        <v/>
      </c>
      <c r="G39" s="21">
        <f>IF(A39="","",G38-E39)</f>
        <v/>
      </c>
    </row>
    <row r="40">
      <c r="A40" s="15">
        <f>IF(A39="","",IF(G39&gt;0.005,A39+1,""))</f>
        <v/>
      </c>
      <c r="B40" s="16">
        <f>IF(A40="","",EDATE($C$9,A40-1))</f>
        <v/>
      </c>
      <c r="C40" s="17">
        <f>IF(A40="","",MIN($F$6,G39+F40))</f>
        <v/>
      </c>
      <c r="D40" s="18">
        <f>IF(A40="","",MAX(0,MIN($C$10,G39+F40-C40)))</f>
        <v/>
      </c>
      <c r="E40" s="17">
        <f>IF(A40="","",C40+D40-F40)</f>
        <v/>
      </c>
      <c r="F40" s="17">
        <f>IF(A40="","",G39*$C$7/12)</f>
        <v/>
      </c>
      <c r="G40" s="17">
        <f>IF(A40="","",G39-E40)</f>
        <v/>
      </c>
    </row>
    <row r="41">
      <c r="A41" s="19">
        <f>IF(A40="","",IF(G40&gt;0.005,A40+1,""))</f>
        <v/>
      </c>
      <c r="B41" s="20">
        <f>IF(A41="","",EDATE($C$9,A41-1))</f>
        <v/>
      </c>
      <c r="C41" s="21">
        <f>IF(A41="","",MIN($F$6,G40+F41))</f>
        <v/>
      </c>
      <c r="D41" s="22">
        <f>IF(A41="","",MAX(0,MIN($C$10,G40+F41-C41)))</f>
        <v/>
      </c>
      <c r="E41" s="21">
        <f>IF(A41="","",C41+D41-F41)</f>
        <v/>
      </c>
      <c r="F41" s="21">
        <f>IF(A41="","",G40*$C$7/12)</f>
        <v/>
      </c>
      <c r="G41" s="21">
        <f>IF(A41="","",G40-E41)</f>
        <v/>
      </c>
    </row>
    <row r="42">
      <c r="A42" s="15">
        <f>IF(A41="","",IF(G41&gt;0.005,A41+1,""))</f>
        <v/>
      </c>
      <c r="B42" s="16">
        <f>IF(A42="","",EDATE($C$9,A42-1))</f>
        <v/>
      </c>
      <c r="C42" s="17">
        <f>IF(A42="","",MIN($F$6,G41+F42))</f>
        <v/>
      </c>
      <c r="D42" s="18">
        <f>IF(A42="","",MAX(0,MIN($C$10,G41+F42-C42)))</f>
        <v/>
      </c>
      <c r="E42" s="17">
        <f>IF(A42="","",C42+D42-F42)</f>
        <v/>
      </c>
      <c r="F42" s="17">
        <f>IF(A42="","",G41*$C$7/12)</f>
        <v/>
      </c>
      <c r="G42" s="17">
        <f>IF(A42="","",G41-E42)</f>
        <v/>
      </c>
    </row>
    <row r="43">
      <c r="A43" s="19">
        <f>IF(A42="","",IF(G42&gt;0.005,A42+1,""))</f>
        <v/>
      </c>
      <c r="B43" s="20">
        <f>IF(A43="","",EDATE($C$9,A43-1))</f>
        <v/>
      </c>
      <c r="C43" s="21">
        <f>IF(A43="","",MIN($F$6,G42+F43))</f>
        <v/>
      </c>
      <c r="D43" s="22">
        <f>IF(A43="","",MAX(0,MIN($C$10,G42+F43-C43)))</f>
        <v/>
      </c>
      <c r="E43" s="21">
        <f>IF(A43="","",C43+D43-F43)</f>
        <v/>
      </c>
      <c r="F43" s="21">
        <f>IF(A43="","",G42*$C$7/12)</f>
        <v/>
      </c>
      <c r="G43" s="21">
        <f>IF(A43="","",G42-E43)</f>
        <v/>
      </c>
    </row>
    <row r="44">
      <c r="A44" s="15">
        <f>IF(A43="","",IF(G43&gt;0.005,A43+1,""))</f>
        <v/>
      </c>
      <c r="B44" s="16">
        <f>IF(A44="","",EDATE($C$9,A44-1))</f>
        <v/>
      </c>
      <c r="C44" s="17">
        <f>IF(A44="","",MIN($F$6,G43+F44))</f>
        <v/>
      </c>
      <c r="D44" s="18">
        <f>IF(A44="","",MAX(0,MIN($C$10,G43+F44-C44)))</f>
        <v/>
      </c>
      <c r="E44" s="17">
        <f>IF(A44="","",C44+D44-F44)</f>
        <v/>
      </c>
      <c r="F44" s="17">
        <f>IF(A44="","",G43*$C$7/12)</f>
        <v/>
      </c>
      <c r="G44" s="17">
        <f>IF(A44="","",G43-E44)</f>
        <v/>
      </c>
    </row>
    <row r="45">
      <c r="A45" s="19">
        <f>IF(A44="","",IF(G44&gt;0.005,A44+1,""))</f>
        <v/>
      </c>
      <c r="B45" s="20">
        <f>IF(A45="","",EDATE($C$9,A45-1))</f>
        <v/>
      </c>
      <c r="C45" s="21">
        <f>IF(A45="","",MIN($F$6,G44+F45))</f>
        <v/>
      </c>
      <c r="D45" s="22">
        <f>IF(A45="","",MAX(0,MIN($C$10,G44+F45-C45)))</f>
        <v/>
      </c>
      <c r="E45" s="21">
        <f>IF(A45="","",C45+D45-F45)</f>
        <v/>
      </c>
      <c r="F45" s="21">
        <f>IF(A45="","",G44*$C$7/12)</f>
        <v/>
      </c>
      <c r="G45" s="21">
        <f>IF(A45="","",G44-E45)</f>
        <v/>
      </c>
    </row>
    <row r="46">
      <c r="A46" s="15">
        <f>IF(A45="","",IF(G45&gt;0.005,A45+1,""))</f>
        <v/>
      </c>
      <c r="B46" s="16">
        <f>IF(A46="","",EDATE($C$9,A46-1))</f>
        <v/>
      </c>
      <c r="C46" s="17">
        <f>IF(A46="","",MIN($F$6,G45+F46))</f>
        <v/>
      </c>
      <c r="D46" s="18">
        <f>IF(A46="","",MAX(0,MIN($C$10,G45+F46-C46)))</f>
        <v/>
      </c>
      <c r="E46" s="17">
        <f>IF(A46="","",C46+D46-F46)</f>
        <v/>
      </c>
      <c r="F46" s="17">
        <f>IF(A46="","",G45*$C$7/12)</f>
        <v/>
      </c>
      <c r="G46" s="17">
        <f>IF(A46="","",G45-E46)</f>
        <v/>
      </c>
    </row>
    <row r="47">
      <c r="A47" s="19">
        <f>IF(A46="","",IF(G46&gt;0.005,A46+1,""))</f>
        <v/>
      </c>
      <c r="B47" s="20">
        <f>IF(A47="","",EDATE($C$9,A47-1))</f>
        <v/>
      </c>
      <c r="C47" s="21">
        <f>IF(A47="","",MIN($F$6,G46+F47))</f>
        <v/>
      </c>
      <c r="D47" s="22">
        <f>IF(A47="","",MAX(0,MIN($C$10,G46+F47-C47)))</f>
        <v/>
      </c>
      <c r="E47" s="21">
        <f>IF(A47="","",C47+D47-F47)</f>
        <v/>
      </c>
      <c r="F47" s="21">
        <f>IF(A47="","",G46*$C$7/12)</f>
        <v/>
      </c>
      <c r="G47" s="21">
        <f>IF(A47="","",G46-E47)</f>
        <v/>
      </c>
    </row>
    <row r="48">
      <c r="A48" s="15">
        <f>IF(A47="","",IF(G47&gt;0.005,A47+1,""))</f>
        <v/>
      </c>
      <c r="B48" s="16">
        <f>IF(A48="","",EDATE($C$9,A48-1))</f>
        <v/>
      </c>
      <c r="C48" s="17">
        <f>IF(A48="","",MIN($F$6,G47+F48))</f>
        <v/>
      </c>
      <c r="D48" s="18">
        <f>IF(A48="","",MAX(0,MIN($C$10,G47+F48-C48)))</f>
        <v/>
      </c>
      <c r="E48" s="17">
        <f>IF(A48="","",C48+D48-F48)</f>
        <v/>
      </c>
      <c r="F48" s="17">
        <f>IF(A48="","",G47*$C$7/12)</f>
        <v/>
      </c>
      <c r="G48" s="17">
        <f>IF(A48="","",G47-E48)</f>
        <v/>
      </c>
    </row>
    <row r="49">
      <c r="A49" s="19">
        <f>IF(A48="","",IF(G48&gt;0.005,A48+1,""))</f>
        <v/>
      </c>
      <c r="B49" s="20">
        <f>IF(A49="","",EDATE($C$9,A49-1))</f>
        <v/>
      </c>
      <c r="C49" s="21">
        <f>IF(A49="","",MIN($F$6,G48+F49))</f>
        <v/>
      </c>
      <c r="D49" s="22">
        <f>IF(A49="","",MAX(0,MIN($C$10,G48+F49-C49)))</f>
        <v/>
      </c>
      <c r="E49" s="21">
        <f>IF(A49="","",C49+D49-F49)</f>
        <v/>
      </c>
      <c r="F49" s="21">
        <f>IF(A49="","",G48*$C$7/12)</f>
        <v/>
      </c>
      <c r="G49" s="21">
        <f>IF(A49="","",G48-E49)</f>
        <v/>
      </c>
    </row>
    <row r="50">
      <c r="A50" s="15">
        <f>IF(A49="","",IF(G49&gt;0.005,A49+1,""))</f>
        <v/>
      </c>
      <c r="B50" s="16">
        <f>IF(A50="","",EDATE($C$9,A50-1))</f>
        <v/>
      </c>
      <c r="C50" s="17">
        <f>IF(A50="","",MIN($F$6,G49+F50))</f>
        <v/>
      </c>
      <c r="D50" s="18">
        <f>IF(A50="","",MAX(0,MIN($C$10,G49+F50-C50)))</f>
        <v/>
      </c>
      <c r="E50" s="17">
        <f>IF(A50="","",C50+D50-F50)</f>
        <v/>
      </c>
      <c r="F50" s="17">
        <f>IF(A50="","",G49*$C$7/12)</f>
        <v/>
      </c>
      <c r="G50" s="17">
        <f>IF(A50="","",G49-E50)</f>
        <v/>
      </c>
    </row>
    <row r="51">
      <c r="A51" s="19">
        <f>IF(A50="","",IF(G50&gt;0.005,A50+1,""))</f>
        <v/>
      </c>
      <c r="B51" s="20">
        <f>IF(A51="","",EDATE($C$9,A51-1))</f>
        <v/>
      </c>
      <c r="C51" s="21">
        <f>IF(A51="","",MIN($F$6,G50+F51))</f>
        <v/>
      </c>
      <c r="D51" s="22">
        <f>IF(A51="","",MAX(0,MIN($C$10,G50+F51-C51)))</f>
        <v/>
      </c>
      <c r="E51" s="21">
        <f>IF(A51="","",C51+D51-F51)</f>
        <v/>
      </c>
      <c r="F51" s="21">
        <f>IF(A51="","",G50*$C$7/12)</f>
        <v/>
      </c>
      <c r="G51" s="21">
        <f>IF(A51="","",G50-E51)</f>
        <v/>
      </c>
    </row>
    <row r="52">
      <c r="A52" s="15">
        <f>IF(A51="","",IF(G51&gt;0.005,A51+1,""))</f>
        <v/>
      </c>
      <c r="B52" s="16">
        <f>IF(A52="","",EDATE($C$9,A52-1))</f>
        <v/>
      </c>
      <c r="C52" s="17">
        <f>IF(A52="","",MIN($F$6,G51+F52))</f>
        <v/>
      </c>
      <c r="D52" s="18">
        <f>IF(A52="","",MAX(0,MIN($C$10,G51+F52-C52)))</f>
        <v/>
      </c>
      <c r="E52" s="17">
        <f>IF(A52="","",C52+D52-F52)</f>
        <v/>
      </c>
      <c r="F52" s="17">
        <f>IF(A52="","",G51*$C$7/12)</f>
        <v/>
      </c>
      <c r="G52" s="17">
        <f>IF(A52="","",G51-E52)</f>
        <v/>
      </c>
    </row>
    <row r="53">
      <c r="A53" s="19">
        <f>IF(A52="","",IF(G52&gt;0.005,A52+1,""))</f>
        <v/>
      </c>
      <c r="B53" s="20">
        <f>IF(A53="","",EDATE($C$9,A53-1))</f>
        <v/>
      </c>
      <c r="C53" s="21">
        <f>IF(A53="","",MIN($F$6,G52+F53))</f>
        <v/>
      </c>
      <c r="D53" s="22">
        <f>IF(A53="","",MAX(0,MIN($C$10,G52+F53-C53)))</f>
        <v/>
      </c>
      <c r="E53" s="21">
        <f>IF(A53="","",C53+D53-F53)</f>
        <v/>
      </c>
      <c r="F53" s="21">
        <f>IF(A53="","",G52*$C$7/12)</f>
        <v/>
      </c>
      <c r="G53" s="21">
        <f>IF(A53="","",G52-E53)</f>
        <v/>
      </c>
    </row>
    <row r="54">
      <c r="A54" s="15">
        <f>IF(A53="","",IF(G53&gt;0.005,A53+1,""))</f>
        <v/>
      </c>
      <c r="B54" s="16">
        <f>IF(A54="","",EDATE($C$9,A54-1))</f>
        <v/>
      </c>
      <c r="C54" s="17">
        <f>IF(A54="","",MIN($F$6,G53+F54))</f>
        <v/>
      </c>
      <c r="D54" s="18">
        <f>IF(A54="","",MAX(0,MIN($C$10,G53+F54-C54)))</f>
        <v/>
      </c>
      <c r="E54" s="17">
        <f>IF(A54="","",C54+D54-F54)</f>
        <v/>
      </c>
      <c r="F54" s="17">
        <f>IF(A54="","",G53*$C$7/12)</f>
        <v/>
      </c>
      <c r="G54" s="17">
        <f>IF(A54="","",G53-E54)</f>
        <v/>
      </c>
    </row>
    <row r="55">
      <c r="A55" s="19">
        <f>IF(A54="","",IF(G54&gt;0.005,A54+1,""))</f>
        <v/>
      </c>
      <c r="B55" s="20">
        <f>IF(A55="","",EDATE($C$9,A55-1))</f>
        <v/>
      </c>
      <c r="C55" s="21">
        <f>IF(A55="","",MIN($F$6,G54+F55))</f>
        <v/>
      </c>
      <c r="D55" s="22">
        <f>IF(A55="","",MAX(0,MIN($C$10,G54+F55-C55)))</f>
        <v/>
      </c>
      <c r="E55" s="21">
        <f>IF(A55="","",C55+D55-F55)</f>
        <v/>
      </c>
      <c r="F55" s="21">
        <f>IF(A55="","",G54*$C$7/12)</f>
        <v/>
      </c>
      <c r="G55" s="21">
        <f>IF(A55="","",G54-E55)</f>
        <v/>
      </c>
    </row>
    <row r="56">
      <c r="A56" s="15">
        <f>IF(A55="","",IF(G55&gt;0.005,A55+1,""))</f>
        <v/>
      </c>
      <c r="B56" s="16">
        <f>IF(A56="","",EDATE($C$9,A56-1))</f>
        <v/>
      </c>
      <c r="C56" s="17">
        <f>IF(A56="","",MIN($F$6,G55+F56))</f>
        <v/>
      </c>
      <c r="D56" s="18">
        <f>IF(A56="","",MAX(0,MIN($C$10,G55+F56-C56)))</f>
        <v/>
      </c>
      <c r="E56" s="17">
        <f>IF(A56="","",C56+D56-F56)</f>
        <v/>
      </c>
      <c r="F56" s="17">
        <f>IF(A56="","",G55*$C$7/12)</f>
        <v/>
      </c>
      <c r="G56" s="17">
        <f>IF(A56="","",G55-E56)</f>
        <v/>
      </c>
    </row>
    <row r="57">
      <c r="A57" s="19">
        <f>IF(A56="","",IF(G56&gt;0.005,A56+1,""))</f>
        <v/>
      </c>
      <c r="B57" s="20">
        <f>IF(A57="","",EDATE($C$9,A57-1))</f>
        <v/>
      </c>
      <c r="C57" s="21">
        <f>IF(A57="","",MIN($F$6,G56+F57))</f>
        <v/>
      </c>
      <c r="D57" s="22">
        <f>IF(A57="","",MAX(0,MIN($C$10,G56+F57-C57)))</f>
        <v/>
      </c>
      <c r="E57" s="21">
        <f>IF(A57="","",C57+D57-F57)</f>
        <v/>
      </c>
      <c r="F57" s="21">
        <f>IF(A57="","",G56*$C$7/12)</f>
        <v/>
      </c>
      <c r="G57" s="21">
        <f>IF(A57="","",G56-E57)</f>
        <v/>
      </c>
    </row>
    <row r="58">
      <c r="A58" s="15">
        <f>IF(A57="","",IF(G57&gt;0.005,A57+1,""))</f>
        <v/>
      </c>
      <c r="B58" s="16">
        <f>IF(A58="","",EDATE($C$9,A58-1))</f>
        <v/>
      </c>
      <c r="C58" s="17">
        <f>IF(A58="","",MIN($F$6,G57+F58))</f>
        <v/>
      </c>
      <c r="D58" s="18">
        <f>IF(A58="","",MAX(0,MIN($C$10,G57+F58-C58)))</f>
        <v/>
      </c>
      <c r="E58" s="17">
        <f>IF(A58="","",C58+D58-F58)</f>
        <v/>
      </c>
      <c r="F58" s="17">
        <f>IF(A58="","",G57*$C$7/12)</f>
        <v/>
      </c>
      <c r="G58" s="17">
        <f>IF(A58="","",G57-E58)</f>
        <v/>
      </c>
    </row>
    <row r="59">
      <c r="A59" s="19">
        <f>IF(A58="","",IF(G58&gt;0.005,A58+1,""))</f>
        <v/>
      </c>
      <c r="B59" s="20">
        <f>IF(A59="","",EDATE($C$9,A59-1))</f>
        <v/>
      </c>
      <c r="C59" s="21">
        <f>IF(A59="","",MIN($F$6,G58+F59))</f>
        <v/>
      </c>
      <c r="D59" s="22">
        <f>IF(A59="","",MAX(0,MIN($C$10,G58+F59-C59)))</f>
        <v/>
      </c>
      <c r="E59" s="21">
        <f>IF(A59="","",C59+D59-F59)</f>
        <v/>
      </c>
      <c r="F59" s="21">
        <f>IF(A59="","",G58*$C$7/12)</f>
        <v/>
      </c>
      <c r="G59" s="21">
        <f>IF(A59="","",G58-E59)</f>
        <v/>
      </c>
    </row>
    <row r="60">
      <c r="A60" s="15">
        <f>IF(A59="","",IF(G59&gt;0.005,A59+1,""))</f>
        <v/>
      </c>
      <c r="B60" s="16">
        <f>IF(A60="","",EDATE($C$9,A60-1))</f>
        <v/>
      </c>
      <c r="C60" s="17">
        <f>IF(A60="","",MIN($F$6,G59+F60))</f>
        <v/>
      </c>
      <c r="D60" s="18">
        <f>IF(A60="","",MAX(0,MIN($C$10,G59+F60-C60)))</f>
        <v/>
      </c>
      <c r="E60" s="17">
        <f>IF(A60="","",C60+D60-F60)</f>
        <v/>
      </c>
      <c r="F60" s="17">
        <f>IF(A60="","",G59*$C$7/12)</f>
        <v/>
      </c>
      <c r="G60" s="17">
        <f>IF(A60="","",G59-E60)</f>
        <v/>
      </c>
    </row>
    <row r="61">
      <c r="A61" s="19">
        <f>IF(A60="","",IF(G60&gt;0.005,A60+1,""))</f>
        <v/>
      </c>
      <c r="B61" s="20">
        <f>IF(A61="","",EDATE($C$9,A61-1))</f>
        <v/>
      </c>
      <c r="C61" s="21">
        <f>IF(A61="","",MIN($F$6,G60+F61))</f>
        <v/>
      </c>
      <c r="D61" s="22">
        <f>IF(A61="","",MAX(0,MIN($C$10,G60+F61-C61)))</f>
        <v/>
      </c>
      <c r="E61" s="21">
        <f>IF(A61="","",C61+D61-F61)</f>
        <v/>
      </c>
      <c r="F61" s="21">
        <f>IF(A61="","",G60*$C$7/12)</f>
        <v/>
      </c>
      <c r="G61" s="21">
        <f>IF(A61="","",G60-E61)</f>
        <v/>
      </c>
    </row>
    <row r="62">
      <c r="A62" s="15">
        <f>IF(A61="","",IF(G61&gt;0.005,A61+1,""))</f>
        <v/>
      </c>
      <c r="B62" s="16">
        <f>IF(A62="","",EDATE($C$9,A62-1))</f>
        <v/>
      </c>
      <c r="C62" s="17">
        <f>IF(A62="","",MIN($F$6,G61+F62))</f>
        <v/>
      </c>
      <c r="D62" s="18">
        <f>IF(A62="","",MAX(0,MIN($C$10,G61+F62-C62)))</f>
        <v/>
      </c>
      <c r="E62" s="17">
        <f>IF(A62="","",C62+D62-F62)</f>
        <v/>
      </c>
      <c r="F62" s="17">
        <f>IF(A62="","",G61*$C$7/12)</f>
        <v/>
      </c>
      <c r="G62" s="17">
        <f>IF(A62="","",G61-E62)</f>
        <v/>
      </c>
    </row>
    <row r="63">
      <c r="A63" s="19">
        <f>IF(A62="","",IF(G62&gt;0.005,A62+1,""))</f>
        <v/>
      </c>
      <c r="B63" s="20">
        <f>IF(A63="","",EDATE($C$9,A63-1))</f>
        <v/>
      </c>
      <c r="C63" s="21">
        <f>IF(A63="","",MIN($F$6,G62+F63))</f>
        <v/>
      </c>
      <c r="D63" s="22">
        <f>IF(A63="","",MAX(0,MIN($C$10,G62+F63-C63)))</f>
        <v/>
      </c>
      <c r="E63" s="21">
        <f>IF(A63="","",C63+D63-F63)</f>
        <v/>
      </c>
      <c r="F63" s="21">
        <f>IF(A63="","",G62*$C$7/12)</f>
        <v/>
      </c>
      <c r="G63" s="21">
        <f>IF(A63="","",G62-E63)</f>
        <v/>
      </c>
    </row>
    <row r="64">
      <c r="A64" s="15">
        <f>IF(A63="","",IF(G63&gt;0.005,A63+1,""))</f>
        <v/>
      </c>
      <c r="B64" s="16">
        <f>IF(A64="","",EDATE($C$9,A64-1))</f>
        <v/>
      </c>
      <c r="C64" s="17">
        <f>IF(A64="","",MIN($F$6,G63+F64))</f>
        <v/>
      </c>
      <c r="D64" s="18">
        <f>IF(A64="","",MAX(0,MIN($C$10,G63+F64-C64)))</f>
        <v/>
      </c>
      <c r="E64" s="17">
        <f>IF(A64="","",C64+D64-F64)</f>
        <v/>
      </c>
      <c r="F64" s="17">
        <f>IF(A64="","",G63*$C$7/12)</f>
        <v/>
      </c>
      <c r="G64" s="17">
        <f>IF(A64="","",G63-E64)</f>
        <v/>
      </c>
    </row>
    <row r="65">
      <c r="A65" s="19">
        <f>IF(A64="","",IF(G64&gt;0.005,A64+1,""))</f>
        <v/>
      </c>
      <c r="B65" s="20">
        <f>IF(A65="","",EDATE($C$9,A65-1))</f>
        <v/>
      </c>
      <c r="C65" s="21">
        <f>IF(A65="","",MIN($F$6,G64+F65))</f>
        <v/>
      </c>
      <c r="D65" s="22">
        <f>IF(A65="","",MAX(0,MIN($C$10,G64+F65-C65)))</f>
        <v/>
      </c>
      <c r="E65" s="21">
        <f>IF(A65="","",C65+D65-F65)</f>
        <v/>
      </c>
      <c r="F65" s="21">
        <f>IF(A65="","",G64*$C$7/12)</f>
        <v/>
      </c>
      <c r="G65" s="21">
        <f>IF(A65="","",G64-E65)</f>
        <v/>
      </c>
    </row>
    <row r="66">
      <c r="A66" s="15">
        <f>IF(A65="","",IF(G65&gt;0.005,A65+1,""))</f>
        <v/>
      </c>
      <c r="B66" s="16">
        <f>IF(A66="","",EDATE($C$9,A66-1))</f>
        <v/>
      </c>
      <c r="C66" s="17">
        <f>IF(A66="","",MIN($F$6,G65+F66))</f>
        <v/>
      </c>
      <c r="D66" s="18">
        <f>IF(A66="","",MAX(0,MIN($C$10,G65+F66-C66)))</f>
        <v/>
      </c>
      <c r="E66" s="17">
        <f>IF(A66="","",C66+D66-F66)</f>
        <v/>
      </c>
      <c r="F66" s="17">
        <f>IF(A66="","",G65*$C$7/12)</f>
        <v/>
      </c>
      <c r="G66" s="17">
        <f>IF(A66="","",G65-E66)</f>
        <v/>
      </c>
    </row>
    <row r="67">
      <c r="A67" s="19">
        <f>IF(A66="","",IF(G66&gt;0.005,A66+1,""))</f>
        <v/>
      </c>
      <c r="B67" s="20">
        <f>IF(A67="","",EDATE($C$9,A67-1))</f>
        <v/>
      </c>
      <c r="C67" s="21">
        <f>IF(A67="","",MIN($F$6,G66+F67))</f>
        <v/>
      </c>
      <c r="D67" s="22">
        <f>IF(A67="","",MAX(0,MIN($C$10,G66+F67-C67)))</f>
        <v/>
      </c>
      <c r="E67" s="21">
        <f>IF(A67="","",C67+D67-F67)</f>
        <v/>
      </c>
      <c r="F67" s="21">
        <f>IF(A67="","",G66*$C$7/12)</f>
        <v/>
      </c>
      <c r="G67" s="21">
        <f>IF(A67="","",G66-E67)</f>
        <v/>
      </c>
    </row>
    <row r="68">
      <c r="A68" s="15">
        <f>IF(A67="","",IF(G67&gt;0.005,A67+1,""))</f>
        <v/>
      </c>
      <c r="B68" s="16">
        <f>IF(A68="","",EDATE($C$9,A68-1))</f>
        <v/>
      </c>
      <c r="C68" s="17">
        <f>IF(A68="","",MIN($F$6,G67+F68))</f>
        <v/>
      </c>
      <c r="D68" s="18">
        <f>IF(A68="","",MAX(0,MIN($C$10,G67+F68-C68)))</f>
        <v/>
      </c>
      <c r="E68" s="17">
        <f>IF(A68="","",C68+D68-F68)</f>
        <v/>
      </c>
      <c r="F68" s="17">
        <f>IF(A68="","",G67*$C$7/12)</f>
        <v/>
      </c>
      <c r="G68" s="17">
        <f>IF(A68="","",G67-E68)</f>
        <v/>
      </c>
    </row>
    <row r="69">
      <c r="A69" s="19">
        <f>IF(A68="","",IF(G68&gt;0.005,A68+1,""))</f>
        <v/>
      </c>
      <c r="B69" s="20">
        <f>IF(A69="","",EDATE($C$9,A69-1))</f>
        <v/>
      </c>
      <c r="C69" s="21">
        <f>IF(A69="","",MIN($F$6,G68+F69))</f>
        <v/>
      </c>
      <c r="D69" s="22">
        <f>IF(A69="","",MAX(0,MIN($C$10,G68+F69-C69)))</f>
        <v/>
      </c>
      <c r="E69" s="21">
        <f>IF(A69="","",C69+D69-F69)</f>
        <v/>
      </c>
      <c r="F69" s="21">
        <f>IF(A69="","",G68*$C$7/12)</f>
        <v/>
      </c>
      <c r="G69" s="21">
        <f>IF(A69="","",G68-E69)</f>
        <v/>
      </c>
    </row>
    <row r="70">
      <c r="A70" s="15">
        <f>IF(A69="","",IF(G69&gt;0.005,A69+1,""))</f>
        <v/>
      </c>
      <c r="B70" s="16">
        <f>IF(A70="","",EDATE($C$9,A70-1))</f>
        <v/>
      </c>
      <c r="C70" s="17">
        <f>IF(A70="","",MIN($F$6,G69+F70))</f>
        <v/>
      </c>
      <c r="D70" s="18">
        <f>IF(A70="","",MAX(0,MIN($C$10,G69+F70-C70)))</f>
        <v/>
      </c>
      <c r="E70" s="17">
        <f>IF(A70="","",C70+D70-F70)</f>
        <v/>
      </c>
      <c r="F70" s="17">
        <f>IF(A70="","",G69*$C$7/12)</f>
        <v/>
      </c>
      <c r="G70" s="17">
        <f>IF(A70="","",G69-E70)</f>
        <v/>
      </c>
    </row>
    <row r="71">
      <c r="A71" s="19">
        <f>IF(A70="","",IF(G70&gt;0.005,A70+1,""))</f>
        <v/>
      </c>
      <c r="B71" s="20">
        <f>IF(A71="","",EDATE($C$9,A71-1))</f>
        <v/>
      </c>
      <c r="C71" s="21">
        <f>IF(A71="","",MIN($F$6,G70+F71))</f>
        <v/>
      </c>
      <c r="D71" s="22">
        <f>IF(A71="","",MAX(0,MIN($C$10,G70+F71-C71)))</f>
        <v/>
      </c>
      <c r="E71" s="21">
        <f>IF(A71="","",C71+D71-F71)</f>
        <v/>
      </c>
      <c r="F71" s="21">
        <f>IF(A71="","",G70*$C$7/12)</f>
        <v/>
      </c>
      <c r="G71" s="21">
        <f>IF(A71="","",G70-E71)</f>
        <v/>
      </c>
    </row>
    <row r="72">
      <c r="A72" s="15">
        <f>IF(A71="","",IF(G71&gt;0.005,A71+1,""))</f>
        <v/>
      </c>
      <c r="B72" s="16">
        <f>IF(A72="","",EDATE($C$9,A72-1))</f>
        <v/>
      </c>
      <c r="C72" s="17">
        <f>IF(A72="","",MIN($F$6,G71+F72))</f>
        <v/>
      </c>
      <c r="D72" s="18">
        <f>IF(A72="","",MAX(0,MIN($C$10,G71+F72-C72)))</f>
        <v/>
      </c>
      <c r="E72" s="17">
        <f>IF(A72="","",C72+D72-F72)</f>
        <v/>
      </c>
      <c r="F72" s="17">
        <f>IF(A72="","",G71*$C$7/12)</f>
        <v/>
      </c>
      <c r="G72" s="17">
        <f>IF(A72="","",G71-E72)</f>
        <v/>
      </c>
    </row>
    <row r="73">
      <c r="A73" s="19">
        <f>IF(A72="","",IF(G72&gt;0.005,A72+1,""))</f>
        <v/>
      </c>
      <c r="B73" s="20">
        <f>IF(A73="","",EDATE($C$9,A73-1))</f>
        <v/>
      </c>
      <c r="C73" s="21">
        <f>IF(A73="","",MIN($F$6,G72+F73))</f>
        <v/>
      </c>
      <c r="D73" s="22">
        <f>IF(A73="","",MAX(0,MIN($C$10,G72+F73-C73)))</f>
        <v/>
      </c>
      <c r="E73" s="21">
        <f>IF(A73="","",C73+D73-F73)</f>
        <v/>
      </c>
      <c r="F73" s="21">
        <f>IF(A73="","",G72*$C$7/12)</f>
        <v/>
      </c>
      <c r="G73" s="21">
        <f>IF(A73="","",G72-E73)</f>
        <v/>
      </c>
    </row>
    <row r="74">
      <c r="A74" s="15">
        <f>IF(A73="","",IF(G73&gt;0.005,A73+1,""))</f>
        <v/>
      </c>
      <c r="B74" s="16">
        <f>IF(A74="","",EDATE($C$9,A74-1))</f>
        <v/>
      </c>
      <c r="C74" s="17">
        <f>IF(A74="","",MIN($F$6,G73+F74))</f>
        <v/>
      </c>
      <c r="D74" s="18">
        <f>IF(A74="","",MAX(0,MIN($C$10,G73+F74-C74)))</f>
        <v/>
      </c>
      <c r="E74" s="17">
        <f>IF(A74="","",C74+D74-F74)</f>
        <v/>
      </c>
      <c r="F74" s="17">
        <f>IF(A74="","",G73*$C$7/12)</f>
        <v/>
      </c>
      <c r="G74" s="17">
        <f>IF(A74="","",G73-E74)</f>
        <v/>
      </c>
    </row>
    <row r="75">
      <c r="A75" s="19">
        <f>IF(A74="","",IF(G74&gt;0.005,A74+1,""))</f>
        <v/>
      </c>
      <c r="B75" s="20">
        <f>IF(A75="","",EDATE($C$9,A75-1))</f>
        <v/>
      </c>
      <c r="C75" s="21">
        <f>IF(A75="","",MIN($F$6,G74+F75))</f>
        <v/>
      </c>
      <c r="D75" s="22">
        <f>IF(A75="","",MAX(0,MIN($C$10,G74+F75-C75)))</f>
        <v/>
      </c>
      <c r="E75" s="21">
        <f>IF(A75="","",C75+D75-F75)</f>
        <v/>
      </c>
      <c r="F75" s="21">
        <f>IF(A75="","",G74*$C$7/12)</f>
        <v/>
      </c>
      <c r="G75" s="21">
        <f>IF(A75="","",G74-E75)</f>
        <v/>
      </c>
    </row>
    <row r="76">
      <c r="A76" s="15">
        <f>IF(A75="","",IF(G75&gt;0.005,A75+1,""))</f>
        <v/>
      </c>
      <c r="B76" s="16">
        <f>IF(A76="","",EDATE($C$9,A76-1))</f>
        <v/>
      </c>
      <c r="C76" s="17">
        <f>IF(A76="","",MIN($F$6,G75+F76))</f>
        <v/>
      </c>
      <c r="D76" s="18">
        <f>IF(A76="","",MAX(0,MIN($C$10,G75+F76-C76)))</f>
        <v/>
      </c>
      <c r="E76" s="17">
        <f>IF(A76="","",C76+D76-F76)</f>
        <v/>
      </c>
      <c r="F76" s="17">
        <f>IF(A76="","",G75*$C$7/12)</f>
        <v/>
      </c>
      <c r="G76" s="17">
        <f>IF(A76="","",G75-E76)</f>
        <v/>
      </c>
    </row>
    <row r="77">
      <c r="A77" s="19">
        <f>IF(A76="","",IF(G76&gt;0.005,A76+1,""))</f>
        <v/>
      </c>
      <c r="B77" s="20">
        <f>IF(A77="","",EDATE($C$9,A77-1))</f>
        <v/>
      </c>
      <c r="C77" s="21">
        <f>IF(A77="","",MIN($F$6,G76+F77))</f>
        <v/>
      </c>
      <c r="D77" s="22">
        <f>IF(A77="","",MAX(0,MIN($C$10,G76+F77-C77)))</f>
        <v/>
      </c>
      <c r="E77" s="21">
        <f>IF(A77="","",C77+D77-F77)</f>
        <v/>
      </c>
      <c r="F77" s="21">
        <f>IF(A77="","",G76*$C$7/12)</f>
        <v/>
      </c>
      <c r="G77" s="21">
        <f>IF(A77="","",G76-E77)</f>
        <v/>
      </c>
    </row>
    <row r="78">
      <c r="A78" s="15">
        <f>IF(A77="","",IF(G77&gt;0.005,A77+1,""))</f>
        <v/>
      </c>
      <c r="B78" s="16">
        <f>IF(A78="","",EDATE($C$9,A78-1))</f>
        <v/>
      </c>
      <c r="C78" s="17">
        <f>IF(A78="","",MIN($F$6,G77+F78))</f>
        <v/>
      </c>
      <c r="D78" s="18">
        <f>IF(A78="","",MAX(0,MIN($C$10,G77+F78-C78)))</f>
        <v/>
      </c>
      <c r="E78" s="17">
        <f>IF(A78="","",C78+D78-F78)</f>
        <v/>
      </c>
      <c r="F78" s="17">
        <f>IF(A78="","",G77*$C$7/12)</f>
        <v/>
      </c>
      <c r="G78" s="17">
        <f>IF(A78="","",G77-E78)</f>
        <v/>
      </c>
    </row>
    <row r="79">
      <c r="A79" s="19">
        <f>IF(A78="","",IF(G78&gt;0.005,A78+1,""))</f>
        <v/>
      </c>
      <c r="B79" s="20">
        <f>IF(A79="","",EDATE($C$9,A79-1))</f>
        <v/>
      </c>
      <c r="C79" s="21">
        <f>IF(A79="","",MIN($F$6,G78+F79))</f>
        <v/>
      </c>
      <c r="D79" s="22">
        <f>IF(A79="","",MAX(0,MIN($C$10,G78+F79-C79)))</f>
        <v/>
      </c>
      <c r="E79" s="21">
        <f>IF(A79="","",C79+D79-F79)</f>
        <v/>
      </c>
      <c r="F79" s="21">
        <f>IF(A79="","",G78*$C$7/12)</f>
        <v/>
      </c>
      <c r="G79" s="21">
        <f>IF(A79="","",G78-E79)</f>
        <v/>
      </c>
    </row>
    <row r="80">
      <c r="A80" s="15">
        <f>IF(A79="","",IF(G79&gt;0.005,A79+1,""))</f>
        <v/>
      </c>
      <c r="B80" s="16">
        <f>IF(A80="","",EDATE($C$9,A80-1))</f>
        <v/>
      </c>
      <c r="C80" s="17">
        <f>IF(A80="","",MIN($F$6,G79+F80))</f>
        <v/>
      </c>
      <c r="D80" s="18">
        <f>IF(A80="","",MAX(0,MIN($C$10,G79+F80-C80)))</f>
        <v/>
      </c>
      <c r="E80" s="17">
        <f>IF(A80="","",C80+D80-F80)</f>
        <v/>
      </c>
      <c r="F80" s="17">
        <f>IF(A80="","",G79*$C$7/12)</f>
        <v/>
      </c>
      <c r="G80" s="17">
        <f>IF(A80="","",G79-E80)</f>
        <v/>
      </c>
    </row>
    <row r="81">
      <c r="A81" s="19">
        <f>IF(A80="","",IF(G80&gt;0.005,A80+1,""))</f>
        <v/>
      </c>
      <c r="B81" s="20">
        <f>IF(A81="","",EDATE($C$9,A81-1))</f>
        <v/>
      </c>
      <c r="C81" s="21">
        <f>IF(A81="","",MIN($F$6,G80+F81))</f>
        <v/>
      </c>
      <c r="D81" s="22">
        <f>IF(A81="","",MAX(0,MIN($C$10,G80+F81-C81)))</f>
        <v/>
      </c>
      <c r="E81" s="21">
        <f>IF(A81="","",C81+D81-F81)</f>
        <v/>
      </c>
      <c r="F81" s="21">
        <f>IF(A81="","",G80*$C$7/12)</f>
        <v/>
      </c>
      <c r="G81" s="21">
        <f>IF(A81="","",G80-E81)</f>
        <v/>
      </c>
    </row>
    <row r="82">
      <c r="A82" s="15">
        <f>IF(A81="","",IF(G81&gt;0.005,A81+1,""))</f>
        <v/>
      </c>
      <c r="B82" s="16">
        <f>IF(A82="","",EDATE($C$9,A82-1))</f>
        <v/>
      </c>
      <c r="C82" s="17">
        <f>IF(A82="","",MIN($F$6,G81+F82))</f>
        <v/>
      </c>
      <c r="D82" s="18">
        <f>IF(A82="","",MAX(0,MIN($C$10,G81+F82-C82)))</f>
        <v/>
      </c>
      <c r="E82" s="17">
        <f>IF(A82="","",C82+D82-F82)</f>
        <v/>
      </c>
      <c r="F82" s="17">
        <f>IF(A82="","",G81*$C$7/12)</f>
        <v/>
      </c>
      <c r="G82" s="17">
        <f>IF(A82="","",G81-E82)</f>
        <v/>
      </c>
    </row>
    <row r="83">
      <c r="A83" s="19">
        <f>IF(A82="","",IF(G82&gt;0.005,A82+1,""))</f>
        <v/>
      </c>
      <c r="B83" s="20">
        <f>IF(A83="","",EDATE($C$9,A83-1))</f>
        <v/>
      </c>
      <c r="C83" s="21">
        <f>IF(A83="","",MIN($F$6,G82+F83))</f>
        <v/>
      </c>
      <c r="D83" s="22">
        <f>IF(A83="","",MAX(0,MIN($C$10,G82+F83-C83)))</f>
        <v/>
      </c>
      <c r="E83" s="21">
        <f>IF(A83="","",C83+D83-F83)</f>
        <v/>
      </c>
      <c r="F83" s="21">
        <f>IF(A83="","",G82*$C$7/12)</f>
        <v/>
      </c>
      <c r="G83" s="21">
        <f>IF(A83="","",G82-E83)</f>
        <v/>
      </c>
    </row>
    <row r="84">
      <c r="A84" s="15">
        <f>IF(A83="","",IF(G83&gt;0.005,A83+1,""))</f>
        <v/>
      </c>
      <c r="B84" s="16">
        <f>IF(A84="","",EDATE($C$9,A84-1))</f>
        <v/>
      </c>
      <c r="C84" s="17">
        <f>IF(A84="","",MIN($F$6,G83+F84))</f>
        <v/>
      </c>
      <c r="D84" s="18">
        <f>IF(A84="","",MAX(0,MIN($C$10,G83+F84-C84)))</f>
        <v/>
      </c>
      <c r="E84" s="17">
        <f>IF(A84="","",C84+D84-F84)</f>
        <v/>
      </c>
      <c r="F84" s="17">
        <f>IF(A84="","",G83*$C$7/12)</f>
        <v/>
      </c>
      <c r="G84" s="17">
        <f>IF(A84="","",G83-E84)</f>
        <v/>
      </c>
    </row>
    <row r="85">
      <c r="A85" s="19">
        <f>IF(A84="","",IF(G84&gt;0.005,A84+1,""))</f>
        <v/>
      </c>
      <c r="B85" s="20">
        <f>IF(A85="","",EDATE($C$9,A85-1))</f>
        <v/>
      </c>
      <c r="C85" s="21">
        <f>IF(A85="","",MIN($F$6,G84+F85))</f>
        <v/>
      </c>
      <c r="D85" s="22">
        <f>IF(A85="","",MAX(0,MIN($C$10,G84+F85-C85)))</f>
        <v/>
      </c>
      <c r="E85" s="21">
        <f>IF(A85="","",C85+D85-F85)</f>
        <v/>
      </c>
      <c r="F85" s="21">
        <f>IF(A85="","",G84*$C$7/12)</f>
        <v/>
      </c>
      <c r="G85" s="21">
        <f>IF(A85="","",G84-E85)</f>
        <v/>
      </c>
    </row>
    <row r="86">
      <c r="A86" s="15">
        <f>IF(A85="","",IF(G85&gt;0.005,A85+1,""))</f>
        <v/>
      </c>
      <c r="B86" s="16">
        <f>IF(A86="","",EDATE($C$9,A86-1))</f>
        <v/>
      </c>
      <c r="C86" s="17">
        <f>IF(A86="","",MIN($F$6,G85+F86))</f>
        <v/>
      </c>
      <c r="D86" s="18">
        <f>IF(A86="","",MAX(0,MIN($C$10,G85+F86-C86)))</f>
        <v/>
      </c>
      <c r="E86" s="17">
        <f>IF(A86="","",C86+D86-F86)</f>
        <v/>
      </c>
      <c r="F86" s="17">
        <f>IF(A86="","",G85*$C$7/12)</f>
        <v/>
      </c>
      <c r="G86" s="17">
        <f>IF(A86="","",G85-E86)</f>
        <v/>
      </c>
    </row>
    <row r="87">
      <c r="A87" s="19">
        <f>IF(A86="","",IF(G86&gt;0.005,A86+1,""))</f>
        <v/>
      </c>
      <c r="B87" s="20">
        <f>IF(A87="","",EDATE($C$9,A87-1))</f>
        <v/>
      </c>
      <c r="C87" s="21">
        <f>IF(A87="","",MIN($F$6,G86+F87))</f>
        <v/>
      </c>
      <c r="D87" s="22">
        <f>IF(A87="","",MAX(0,MIN($C$10,G86+F87-C87)))</f>
        <v/>
      </c>
      <c r="E87" s="21">
        <f>IF(A87="","",C87+D87-F87)</f>
        <v/>
      </c>
      <c r="F87" s="21">
        <f>IF(A87="","",G86*$C$7/12)</f>
        <v/>
      </c>
      <c r="G87" s="21">
        <f>IF(A87="","",G86-E87)</f>
        <v/>
      </c>
    </row>
    <row r="88">
      <c r="A88" s="15">
        <f>IF(A87="","",IF(G87&gt;0.005,A87+1,""))</f>
        <v/>
      </c>
      <c r="B88" s="16">
        <f>IF(A88="","",EDATE($C$9,A88-1))</f>
        <v/>
      </c>
      <c r="C88" s="17">
        <f>IF(A88="","",MIN($F$6,G87+F88))</f>
        <v/>
      </c>
      <c r="D88" s="18">
        <f>IF(A88="","",MAX(0,MIN($C$10,G87+F88-C88)))</f>
        <v/>
      </c>
      <c r="E88" s="17">
        <f>IF(A88="","",C88+D88-F88)</f>
        <v/>
      </c>
      <c r="F88" s="17">
        <f>IF(A88="","",G87*$C$7/12)</f>
        <v/>
      </c>
      <c r="G88" s="17">
        <f>IF(A88="","",G87-E88)</f>
        <v/>
      </c>
    </row>
    <row r="89">
      <c r="A89" s="19">
        <f>IF(A88="","",IF(G88&gt;0.005,A88+1,""))</f>
        <v/>
      </c>
      <c r="B89" s="20">
        <f>IF(A89="","",EDATE($C$9,A89-1))</f>
        <v/>
      </c>
      <c r="C89" s="21">
        <f>IF(A89="","",MIN($F$6,G88+F89))</f>
        <v/>
      </c>
      <c r="D89" s="22">
        <f>IF(A89="","",MAX(0,MIN($C$10,G88+F89-C89)))</f>
        <v/>
      </c>
      <c r="E89" s="21">
        <f>IF(A89="","",C89+D89-F89)</f>
        <v/>
      </c>
      <c r="F89" s="21">
        <f>IF(A89="","",G88*$C$7/12)</f>
        <v/>
      </c>
      <c r="G89" s="21">
        <f>IF(A89="","",G88-E89)</f>
        <v/>
      </c>
    </row>
    <row r="90">
      <c r="A90" s="15">
        <f>IF(A89="","",IF(G89&gt;0.005,A89+1,""))</f>
        <v/>
      </c>
      <c r="B90" s="16">
        <f>IF(A90="","",EDATE($C$9,A90-1))</f>
        <v/>
      </c>
      <c r="C90" s="17">
        <f>IF(A90="","",MIN($F$6,G89+F90))</f>
        <v/>
      </c>
      <c r="D90" s="18">
        <f>IF(A90="","",MAX(0,MIN($C$10,G89+F90-C90)))</f>
        <v/>
      </c>
      <c r="E90" s="17">
        <f>IF(A90="","",C90+D90-F90)</f>
        <v/>
      </c>
      <c r="F90" s="17">
        <f>IF(A90="","",G89*$C$7/12)</f>
        <v/>
      </c>
      <c r="G90" s="17">
        <f>IF(A90="","",G89-E90)</f>
        <v/>
      </c>
    </row>
    <row r="91">
      <c r="A91" s="19">
        <f>IF(A90="","",IF(G90&gt;0.005,A90+1,""))</f>
        <v/>
      </c>
      <c r="B91" s="20">
        <f>IF(A91="","",EDATE($C$9,A91-1))</f>
        <v/>
      </c>
      <c r="C91" s="21">
        <f>IF(A91="","",MIN($F$6,G90+F91))</f>
        <v/>
      </c>
      <c r="D91" s="22">
        <f>IF(A91="","",MAX(0,MIN($C$10,G90+F91-C91)))</f>
        <v/>
      </c>
      <c r="E91" s="21">
        <f>IF(A91="","",C91+D91-F91)</f>
        <v/>
      </c>
      <c r="F91" s="21">
        <f>IF(A91="","",G90*$C$7/12)</f>
        <v/>
      </c>
      <c r="G91" s="21">
        <f>IF(A91="","",G90-E91)</f>
        <v/>
      </c>
    </row>
    <row r="92">
      <c r="A92" s="15">
        <f>IF(A91="","",IF(G91&gt;0.005,A91+1,""))</f>
        <v/>
      </c>
      <c r="B92" s="16">
        <f>IF(A92="","",EDATE($C$9,A92-1))</f>
        <v/>
      </c>
      <c r="C92" s="17">
        <f>IF(A92="","",MIN($F$6,G91+F92))</f>
        <v/>
      </c>
      <c r="D92" s="18">
        <f>IF(A92="","",MAX(0,MIN($C$10,G91+F92-C92)))</f>
        <v/>
      </c>
      <c r="E92" s="17">
        <f>IF(A92="","",C92+D92-F92)</f>
        <v/>
      </c>
      <c r="F92" s="17">
        <f>IF(A92="","",G91*$C$7/12)</f>
        <v/>
      </c>
      <c r="G92" s="17">
        <f>IF(A92="","",G91-E92)</f>
        <v/>
      </c>
    </row>
    <row r="93">
      <c r="A93" s="19">
        <f>IF(A92="","",IF(G92&gt;0.005,A92+1,""))</f>
        <v/>
      </c>
      <c r="B93" s="20">
        <f>IF(A93="","",EDATE($C$9,A93-1))</f>
        <v/>
      </c>
      <c r="C93" s="21">
        <f>IF(A93="","",MIN($F$6,G92+F93))</f>
        <v/>
      </c>
      <c r="D93" s="22">
        <f>IF(A93="","",MAX(0,MIN($C$10,G92+F93-C93)))</f>
        <v/>
      </c>
      <c r="E93" s="21">
        <f>IF(A93="","",C93+D93-F93)</f>
        <v/>
      </c>
      <c r="F93" s="21">
        <f>IF(A93="","",G92*$C$7/12)</f>
        <v/>
      </c>
      <c r="G93" s="21">
        <f>IF(A93="","",G92-E93)</f>
        <v/>
      </c>
    </row>
    <row r="94">
      <c r="A94" s="15">
        <f>IF(A93="","",IF(G93&gt;0.005,A93+1,""))</f>
        <v/>
      </c>
      <c r="B94" s="16">
        <f>IF(A94="","",EDATE($C$9,A94-1))</f>
        <v/>
      </c>
      <c r="C94" s="17">
        <f>IF(A94="","",MIN($F$6,G93+F94))</f>
        <v/>
      </c>
      <c r="D94" s="18">
        <f>IF(A94="","",MAX(0,MIN($C$10,G93+F94-C94)))</f>
        <v/>
      </c>
      <c r="E94" s="17">
        <f>IF(A94="","",C94+D94-F94)</f>
        <v/>
      </c>
      <c r="F94" s="17">
        <f>IF(A94="","",G93*$C$7/12)</f>
        <v/>
      </c>
      <c r="G94" s="17">
        <f>IF(A94="","",G93-E94)</f>
        <v/>
      </c>
    </row>
    <row r="95">
      <c r="A95" s="19">
        <f>IF(A94="","",IF(G94&gt;0.005,A94+1,""))</f>
        <v/>
      </c>
      <c r="B95" s="20">
        <f>IF(A95="","",EDATE($C$9,A95-1))</f>
        <v/>
      </c>
      <c r="C95" s="21">
        <f>IF(A95="","",MIN($F$6,G94+F95))</f>
        <v/>
      </c>
      <c r="D95" s="22">
        <f>IF(A95="","",MAX(0,MIN($C$10,G94+F95-C95)))</f>
        <v/>
      </c>
      <c r="E95" s="21">
        <f>IF(A95="","",C95+D95-F95)</f>
        <v/>
      </c>
      <c r="F95" s="21">
        <f>IF(A95="","",G94*$C$7/12)</f>
        <v/>
      </c>
      <c r="G95" s="21">
        <f>IF(A95="","",G94-E95)</f>
        <v/>
      </c>
    </row>
    <row r="96">
      <c r="A96" s="15">
        <f>IF(A95="","",IF(G95&gt;0.005,A95+1,""))</f>
        <v/>
      </c>
      <c r="B96" s="16">
        <f>IF(A96="","",EDATE($C$9,A96-1))</f>
        <v/>
      </c>
      <c r="C96" s="17">
        <f>IF(A96="","",MIN($F$6,G95+F96))</f>
        <v/>
      </c>
      <c r="D96" s="18">
        <f>IF(A96="","",MAX(0,MIN($C$10,G95+F96-C96)))</f>
        <v/>
      </c>
      <c r="E96" s="17">
        <f>IF(A96="","",C96+D96-F96)</f>
        <v/>
      </c>
      <c r="F96" s="17">
        <f>IF(A96="","",G95*$C$7/12)</f>
        <v/>
      </c>
      <c r="G96" s="17">
        <f>IF(A96="","",G95-E96)</f>
        <v/>
      </c>
    </row>
    <row r="97">
      <c r="A97" s="19">
        <f>IF(A96="","",IF(G96&gt;0.005,A96+1,""))</f>
        <v/>
      </c>
      <c r="B97" s="20">
        <f>IF(A97="","",EDATE($C$9,A97-1))</f>
        <v/>
      </c>
      <c r="C97" s="21">
        <f>IF(A97="","",MIN($F$6,G96+F97))</f>
        <v/>
      </c>
      <c r="D97" s="22">
        <f>IF(A97="","",MAX(0,MIN($C$10,G96+F97-C97)))</f>
        <v/>
      </c>
      <c r="E97" s="21">
        <f>IF(A97="","",C97+D97-F97)</f>
        <v/>
      </c>
      <c r="F97" s="21">
        <f>IF(A97="","",G96*$C$7/12)</f>
        <v/>
      </c>
      <c r="G97" s="21">
        <f>IF(A97="","",G96-E97)</f>
        <v/>
      </c>
    </row>
    <row r="98">
      <c r="A98" s="15">
        <f>IF(A97="","",IF(G97&gt;0.005,A97+1,""))</f>
        <v/>
      </c>
      <c r="B98" s="16">
        <f>IF(A98="","",EDATE($C$9,A98-1))</f>
        <v/>
      </c>
      <c r="C98" s="17">
        <f>IF(A98="","",MIN($F$6,G97+F98))</f>
        <v/>
      </c>
      <c r="D98" s="18">
        <f>IF(A98="","",MAX(0,MIN($C$10,G97+F98-C98)))</f>
        <v/>
      </c>
      <c r="E98" s="17">
        <f>IF(A98="","",C98+D98-F98)</f>
        <v/>
      </c>
      <c r="F98" s="17">
        <f>IF(A98="","",G97*$C$7/12)</f>
        <v/>
      </c>
      <c r="G98" s="17">
        <f>IF(A98="","",G97-E98)</f>
        <v/>
      </c>
    </row>
    <row r="99">
      <c r="A99" s="19">
        <f>IF(A98="","",IF(G98&gt;0.005,A98+1,""))</f>
        <v/>
      </c>
      <c r="B99" s="20">
        <f>IF(A99="","",EDATE($C$9,A99-1))</f>
        <v/>
      </c>
      <c r="C99" s="21">
        <f>IF(A99="","",MIN($F$6,G98+F99))</f>
        <v/>
      </c>
      <c r="D99" s="22">
        <f>IF(A99="","",MAX(0,MIN($C$10,G98+F99-C99)))</f>
        <v/>
      </c>
      <c r="E99" s="21">
        <f>IF(A99="","",C99+D99-F99)</f>
        <v/>
      </c>
      <c r="F99" s="21">
        <f>IF(A99="","",G98*$C$7/12)</f>
        <v/>
      </c>
      <c r="G99" s="21">
        <f>IF(A99="","",G98-E99)</f>
        <v/>
      </c>
    </row>
    <row r="100">
      <c r="A100" s="15">
        <f>IF(A99="","",IF(G99&gt;0.005,A99+1,""))</f>
        <v/>
      </c>
      <c r="B100" s="16">
        <f>IF(A100="","",EDATE($C$9,A100-1))</f>
        <v/>
      </c>
      <c r="C100" s="17">
        <f>IF(A100="","",MIN($F$6,G99+F100))</f>
        <v/>
      </c>
      <c r="D100" s="18">
        <f>IF(A100="","",MAX(0,MIN($C$10,G99+F100-C100)))</f>
        <v/>
      </c>
      <c r="E100" s="17">
        <f>IF(A100="","",C100+D100-F100)</f>
        <v/>
      </c>
      <c r="F100" s="17">
        <f>IF(A100="","",G99*$C$7/12)</f>
        <v/>
      </c>
      <c r="G100" s="17">
        <f>IF(A100="","",G99-E100)</f>
        <v/>
      </c>
    </row>
    <row r="101">
      <c r="A101" s="19">
        <f>IF(A100="","",IF(G100&gt;0.005,A100+1,""))</f>
        <v/>
      </c>
      <c r="B101" s="20">
        <f>IF(A101="","",EDATE($C$9,A101-1))</f>
        <v/>
      </c>
      <c r="C101" s="21">
        <f>IF(A101="","",MIN($F$6,G100+F101))</f>
        <v/>
      </c>
      <c r="D101" s="22">
        <f>IF(A101="","",MAX(0,MIN($C$10,G100+F101-C101)))</f>
        <v/>
      </c>
      <c r="E101" s="21">
        <f>IF(A101="","",C101+D101-F101)</f>
        <v/>
      </c>
      <c r="F101" s="21">
        <f>IF(A101="","",G100*$C$7/12)</f>
        <v/>
      </c>
      <c r="G101" s="21">
        <f>IF(A101="","",G100-E101)</f>
        <v/>
      </c>
    </row>
    <row r="102">
      <c r="A102" s="15">
        <f>IF(A101="","",IF(G101&gt;0.005,A101+1,""))</f>
        <v/>
      </c>
      <c r="B102" s="16">
        <f>IF(A102="","",EDATE($C$9,A102-1))</f>
        <v/>
      </c>
      <c r="C102" s="17">
        <f>IF(A102="","",MIN($F$6,G101+F102))</f>
        <v/>
      </c>
      <c r="D102" s="18">
        <f>IF(A102="","",MAX(0,MIN($C$10,G101+F102-C102)))</f>
        <v/>
      </c>
      <c r="E102" s="17">
        <f>IF(A102="","",C102+D102-F102)</f>
        <v/>
      </c>
      <c r="F102" s="17">
        <f>IF(A102="","",G101*$C$7/12)</f>
        <v/>
      </c>
      <c r="G102" s="17">
        <f>IF(A102="","",G101-E102)</f>
        <v/>
      </c>
    </row>
    <row r="103">
      <c r="A103" s="19">
        <f>IF(A102="","",IF(G102&gt;0.005,A102+1,""))</f>
        <v/>
      </c>
      <c r="B103" s="20">
        <f>IF(A103="","",EDATE($C$9,A103-1))</f>
        <v/>
      </c>
      <c r="C103" s="21">
        <f>IF(A103="","",MIN($F$6,G102+F103))</f>
        <v/>
      </c>
      <c r="D103" s="22">
        <f>IF(A103="","",MAX(0,MIN($C$10,G102+F103-C103)))</f>
        <v/>
      </c>
      <c r="E103" s="21">
        <f>IF(A103="","",C103+D103-F103)</f>
        <v/>
      </c>
      <c r="F103" s="21">
        <f>IF(A103="","",G102*$C$7/12)</f>
        <v/>
      </c>
      <c r="G103" s="21">
        <f>IF(A103="","",G102-E103)</f>
        <v/>
      </c>
    </row>
    <row r="104">
      <c r="A104" s="15">
        <f>IF(A103="","",IF(G103&gt;0.005,A103+1,""))</f>
        <v/>
      </c>
      <c r="B104" s="16">
        <f>IF(A104="","",EDATE($C$9,A104-1))</f>
        <v/>
      </c>
      <c r="C104" s="17">
        <f>IF(A104="","",MIN($F$6,G103+F104))</f>
        <v/>
      </c>
      <c r="D104" s="18">
        <f>IF(A104="","",MAX(0,MIN($C$10,G103+F104-C104)))</f>
        <v/>
      </c>
      <c r="E104" s="17">
        <f>IF(A104="","",C104+D104-F104)</f>
        <v/>
      </c>
      <c r="F104" s="17">
        <f>IF(A104="","",G103*$C$7/12)</f>
        <v/>
      </c>
      <c r="G104" s="17">
        <f>IF(A104="","",G103-E104)</f>
        <v/>
      </c>
    </row>
    <row r="105">
      <c r="A105" s="19">
        <f>IF(A104="","",IF(G104&gt;0.005,A104+1,""))</f>
        <v/>
      </c>
      <c r="B105" s="20">
        <f>IF(A105="","",EDATE($C$9,A105-1))</f>
        <v/>
      </c>
      <c r="C105" s="21">
        <f>IF(A105="","",MIN($F$6,G104+F105))</f>
        <v/>
      </c>
      <c r="D105" s="22">
        <f>IF(A105="","",MAX(0,MIN($C$10,G104+F105-C105)))</f>
        <v/>
      </c>
      <c r="E105" s="21">
        <f>IF(A105="","",C105+D105-F105)</f>
        <v/>
      </c>
      <c r="F105" s="21">
        <f>IF(A105="","",G104*$C$7/12)</f>
        <v/>
      </c>
      <c r="G105" s="21">
        <f>IF(A105="","",G104-E105)</f>
        <v/>
      </c>
    </row>
    <row r="106">
      <c r="A106" s="15">
        <f>IF(A105="","",IF(G105&gt;0.005,A105+1,""))</f>
        <v/>
      </c>
      <c r="B106" s="16">
        <f>IF(A106="","",EDATE($C$9,A106-1))</f>
        <v/>
      </c>
      <c r="C106" s="17">
        <f>IF(A106="","",MIN($F$6,G105+F106))</f>
        <v/>
      </c>
      <c r="D106" s="18">
        <f>IF(A106="","",MAX(0,MIN($C$10,G105+F106-C106)))</f>
        <v/>
      </c>
      <c r="E106" s="17">
        <f>IF(A106="","",C106+D106-F106)</f>
        <v/>
      </c>
      <c r="F106" s="17">
        <f>IF(A106="","",G105*$C$7/12)</f>
        <v/>
      </c>
      <c r="G106" s="17">
        <f>IF(A106="","",G105-E106)</f>
        <v/>
      </c>
    </row>
    <row r="107">
      <c r="A107" s="19">
        <f>IF(A106="","",IF(G106&gt;0.005,A106+1,""))</f>
        <v/>
      </c>
      <c r="B107" s="20">
        <f>IF(A107="","",EDATE($C$9,A107-1))</f>
        <v/>
      </c>
      <c r="C107" s="21">
        <f>IF(A107="","",MIN($F$6,G106+F107))</f>
        <v/>
      </c>
      <c r="D107" s="22">
        <f>IF(A107="","",MAX(0,MIN($C$10,G106+F107-C107)))</f>
        <v/>
      </c>
      <c r="E107" s="21">
        <f>IF(A107="","",C107+D107-F107)</f>
        <v/>
      </c>
      <c r="F107" s="21">
        <f>IF(A107="","",G106*$C$7/12)</f>
        <v/>
      </c>
      <c r="G107" s="21">
        <f>IF(A107="","",G106-E107)</f>
        <v/>
      </c>
    </row>
    <row r="108">
      <c r="A108" s="15">
        <f>IF(A107="","",IF(G107&gt;0.005,A107+1,""))</f>
        <v/>
      </c>
      <c r="B108" s="16">
        <f>IF(A108="","",EDATE($C$9,A108-1))</f>
        <v/>
      </c>
      <c r="C108" s="17">
        <f>IF(A108="","",MIN($F$6,G107+F108))</f>
        <v/>
      </c>
      <c r="D108" s="18">
        <f>IF(A108="","",MAX(0,MIN($C$10,G107+F108-C108)))</f>
        <v/>
      </c>
      <c r="E108" s="17">
        <f>IF(A108="","",C108+D108-F108)</f>
        <v/>
      </c>
      <c r="F108" s="17">
        <f>IF(A108="","",G107*$C$7/12)</f>
        <v/>
      </c>
      <c r="G108" s="17">
        <f>IF(A108="","",G107-E108)</f>
        <v/>
      </c>
    </row>
    <row r="109">
      <c r="A109" s="19">
        <f>IF(A108="","",IF(G108&gt;0.005,A108+1,""))</f>
        <v/>
      </c>
      <c r="B109" s="20">
        <f>IF(A109="","",EDATE($C$9,A109-1))</f>
        <v/>
      </c>
      <c r="C109" s="21">
        <f>IF(A109="","",MIN($F$6,G108+F109))</f>
        <v/>
      </c>
      <c r="D109" s="22">
        <f>IF(A109="","",MAX(0,MIN($C$10,G108+F109-C109)))</f>
        <v/>
      </c>
      <c r="E109" s="21">
        <f>IF(A109="","",C109+D109-F109)</f>
        <v/>
      </c>
      <c r="F109" s="21">
        <f>IF(A109="","",G108*$C$7/12)</f>
        <v/>
      </c>
      <c r="G109" s="21">
        <f>IF(A109="","",G108-E109)</f>
        <v/>
      </c>
    </row>
    <row r="110">
      <c r="A110" s="15">
        <f>IF(A109="","",IF(G109&gt;0.005,A109+1,""))</f>
        <v/>
      </c>
      <c r="B110" s="16">
        <f>IF(A110="","",EDATE($C$9,A110-1))</f>
        <v/>
      </c>
      <c r="C110" s="17">
        <f>IF(A110="","",MIN($F$6,G109+F110))</f>
        <v/>
      </c>
      <c r="D110" s="18">
        <f>IF(A110="","",MAX(0,MIN($C$10,G109+F110-C110)))</f>
        <v/>
      </c>
      <c r="E110" s="17">
        <f>IF(A110="","",C110+D110-F110)</f>
        <v/>
      </c>
      <c r="F110" s="17">
        <f>IF(A110="","",G109*$C$7/12)</f>
        <v/>
      </c>
      <c r="G110" s="17">
        <f>IF(A110="","",G109-E110)</f>
        <v/>
      </c>
    </row>
    <row r="111">
      <c r="A111" s="19">
        <f>IF(A110="","",IF(G110&gt;0.005,A110+1,""))</f>
        <v/>
      </c>
      <c r="B111" s="20">
        <f>IF(A111="","",EDATE($C$9,A111-1))</f>
        <v/>
      </c>
      <c r="C111" s="21">
        <f>IF(A111="","",MIN($F$6,G110+F111))</f>
        <v/>
      </c>
      <c r="D111" s="22">
        <f>IF(A111="","",MAX(0,MIN($C$10,G110+F111-C111)))</f>
        <v/>
      </c>
      <c r="E111" s="21">
        <f>IF(A111="","",C111+D111-F111)</f>
        <v/>
      </c>
      <c r="F111" s="21">
        <f>IF(A111="","",G110*$C$7/12)</f>
        <v/>
      </c>
      <c r="G111" s="21">
        <f>IF(A111="","",G110-E111)</f>
        <v/>
      </c>
    </row>
    <row r="112">
      <c r="A112" s="15">
        <f>IF(A111="","",IF(G111&gt;0.005,A111+1,""))</f>
        <v/>
      </c>
      <c r="B112" s="16">
        <f>IF(A112="","",EDATE($C$9,A112-1))</f>
        <v/>
      </c>
      <c r="C112" s="17">
        <f>IF(A112="","",MIN($F$6,G111+F112))</f>
        <v/>
      </c>
      <c r="D112" s="18">
        <f>IF(A112="","",MAX(0,MIN($C$10,G111+F112-C112)))</f>
        <v/>
      </c>
      <c r="E112" s="17">
        <f>IF(A112="","",C112+D112-F112)</f>
        <v/>
      </c>
      <c r="F112" s="17">
        <f>IF(A112="","",G111*$C$7/12)</f>
        <v/>
      </c>
      <c r="G112" s="17">
        <f>IF(A112="","",G111-E112)</f>
        <v/>
      </c>
    </row>
    <row r="113">
      <c r="A113" s="19">
        <f>IF(A112="","",IF(G112&gt;0.005,A112+1,""))</f>
        <v/>
      </c>
      <c r="B113" s="20">
        <f>IF(A113="","",EDATE($C$9,A113-1))</f>
        <v/>
      </c>
      <c r="C113" s="21">
        <f>IF(A113="","",MIN($F$6,G112+F113))</f>
        <v/>
      </c>
      <c r="D113" s="22">
        <f>IF(A113="","",MAX(0,MIN($C$10,G112+F113-C113)))</f>
        <v/>
      </c>
      <c r="E113" s="21">
        <f>IF(A113="","",C113+D113-F113)</f>
        <v/>
      </c>
      <c r="F113" s="21">
        <f>IF(A113="","",G112*$C$7/12)</f>
        <v/>
      </c>
      <c r="G113" s="21">
        <f>IF(A113="","",G112-E113)</f>
        <v/>
      </c>
    </row>
    <row r="114">
      <c r="A114" s="15">
        <f>IF(A113="","",IF(G113&gt;0.005,A113+1,""))</f>
        <v/>
      </c>
      <c r="B114" s="16">
        <f>IF(A114="","",EDATE($C$9,A114-1))</f>
        <v/>
      </c>
      <c r="C114" s="17">
        <f>IF(A114="","",MIN($F$6,G113+F114))</f>
        <v/>
      </c>
      <c r="D114" s="18">
        <f>IF(A114="","",MAX(0,MIN($C$10,G113+F114-C114)))</f>
        <v/>
      </c>
      <c r="E114" s="17">
        <f>IF(A114="","",C114+D114-F114)</f>
        <v/>
      </c>
      <c r="F114" s="17">
        <f>IF(A114="","",G113*$C$7/12)</f>
        <v/>
      </c>
      <c r="G114" s="17">
        <f>IF(A114="","",G113-E114)</f>
        <v/>
      </c>
    </row>
    <row r="115">
      <c r="A115" s="19">
        <f>IF(A114="","",IF(G114&gt;0.005,A114+1,""))</f>
        <v/>
      </c>
      <c r="B115" s="20">
        <f>IF(A115="","",EDATE($C$9,A115-1))</f>
        <v/>
      </c>
      <c r="C115" s="21">
        <f>IF(A115="","",MIN($F$6,G114+F115))</f>
        <v/>
      </c>
      <c r="D115" s="22">
        <f>IF(A115="","",MAX(0,MIN($C$10,G114+F115-C115)))</f>
        <v/>
      </c>
      <c r="E115" s="21">
        <f>IF(A115="","",C115+D115-F115)</f>
        <v/>
      </c>
      <c r="F115" s="21">
        <f>IF(A115="","",G114*$C$7/12)</f>
        <v/>
      </c>
      <c r="G115" s="21">
        <f>IF(A115="","",G114-E115)</f>
        <v/>
      </c>
    </row>
    <row r="116">
      <c r="A116" s="15">
        <f>IF(A115="","",IF(G115&gt;0.005,A115+1,""))</f>
        <v/>
      </c>
      <c r="B116" s="16">
        <f>IF(A116="","",EDATE($C$9,A116-1))</f>
        <v/>
      </c>
      <c r="C116" s="17">
        <f>IF(A116="","",MIN($F$6,G115+F116))</f>
        <v/>
      </c>
      <c r="D116" s="18">
        <f>IF(A116="","",MAX(0,MIN($C$10,G115+F116-C116)))</f>
        <v/>
      </c>
      <c r="E116" s="17">
        <f>IF(A116="","",C116+D116-F116)</f>
        <v/>
      </c>
      <c r="F116" s="17">
        <f>IF(A116="","",G115*$C$7/12)</f>
        <v/>
      </c>
      <c r="G116" s="17">
        <f>IF(A116="","",G115-E116)</f>
        <v/>
      </c>
    </row>
    <row r="117">
      <c r="A117" s="19">
        <f>IF(A116="","",IF(G116&gt;0.005,A116+1,""))</f>
        <v/>
      </c>
      <c r="B117" s="20">
        <f>IF(A117="","",EDATE($C$9,A117-1))</f>
        <v/>
      </c>
      <c r="C117" s="21">
        <f>IF(A117="","",MIN($F$6,G116+F117))</f>
        <v/>
      </c>
      <c r="D117" s="22">
        <f>IF(A117="","",MAX(0,MIN($C$10,G116+F117-C117)))</f>
        <v/>
      </c>
      <c r="E117" s="21">
        <f>IF(A117="","",C117+D117-F117)</f>
        <v/>
      </c>
      <c r="F117" s="21">
        <f>IF(A117="","",G116*$C$7/12)</f>
        <v/>
      </c>
      <c r="G117" s="21">
        <f>IF(A117="","",G116-E117)</f>
        <v/>
      </c>
    </row>
    <row r="118">
      <c r="A118" s="15">
        <f>IF(A117="","",IF(G117&gt;0.005,A117+1,""))</f>
        <v/>
      </c>
      <c r="B118" s="16">
        <f>IF(A118="","",EDATE($C$9,A118-1))</f>
        <v/>
      </c>
      <c r="C118" s="17">
        <f>IF(A118="","",MIN($F$6,G117+F118))</f>
        <v/>
      </c>
      <c r="D118" s="18">
        <f>IF(A118="","",MAX(0,MIN($C$10,G117+F118-C118)))</f>
        <v/>
      </c>
      <c r="E118" s="17">
        <f>IF(A118="","",C118+D118-F118)</f>
        <v/>
      </c>
      <c r="F118" s="17">
        <f>IF(A118="","",G117*$C$7/12)</f>
        <v/>
      </c>
      <c r="G118" s="17">
        <f>IF(A118="","",G117-E118)</f>
        <v/>
      </c>
    </row>
    <row r="119">
      <c r="A119" s="19">
        <f>IF(A118="","",IF(G118&gt;0.005,A118+1,""))</f>
        <v/>
      </c>
      <c r="B119" s="20">
        <f>IF(A119="","",EDATE($C$9,A119-1))</f>
        <v/>
      </c>
      <c r="C119" s="21">
        <f>IF(A119="","",MIN($F$6,G118+F119))</f>
        <v/>
      </c>
      <c r="D119" s="22">
        <f>IF(A119="","",MAX(0,MIN($C$10,G118+F119-C119)))</f>
        <v/>
      </c>
      <c r="E119" s="21">
        <f>IF(A119="","",C119+D119-F119)</f>
        <v/>
      </c>
      <c r="F119" s="21">
        <f>IF(A119="","",G118*$C$7/12)</f>
        <v/>
      </c>
      <c r="G119" s="21">
        <f>IF(A119="","",G118-E119)</f>
        <v/>
      </c>
    </row>
    <row r="120">
      <c r="A120" s="15">
        <f>IF(A119="","",IF(G119&gt;0.005,A119+1,""))</f>
        <v/>
      </c>
      <c r="B120" s="16">
        <f>IF(A120="","",EDATE($C$9,A120-1))</f>
        <v/>
      </c>
      <c r="C120" s="17">
        <f>IF(A120="","",MIN($F$6,G119+F120))</f>
        <v/>
      </c>
      <c r="D120" s="18">
        <f>IF(A120="","",MAX(0,MIN($C$10,G119+F120-C120)))</f>
        <v/>
      </c>
      <c r="E120" s="17">
        <f>IF(A120="","",C120+D120-F120)</f>
        <v/>
      </c>
      <c r="F120" s="17">
        <f>IF(A120="","",G119*$C$7/12)</f>
        <v/>
      </c>
      <c r="G120" s="17">
        <f>IF(A120="","",G119-E120)</f>
        <v/>
      </c>
    </row>
    <row r="121">
      <c r="A121" s="19">
        <f>IF(A120="","",IF(G120&gt;0.005,A120+1,""))</f>
        <v/>
      </c>
      <c r="B121" s="20">
        <f>IF(A121="","",EDATE($C$9,A121-1))</f>
        <v/>
      </c>
      <c r="C121" s="21">
        <f>IF(A121="","",MIN($F$6,G120+F121))</f>
        <v/>
      </c>
      <c r="D121" s="22">
        <f>IF(A121="","",MAX(0,MIN($C$10,G120+F121-C121)))</f>
        <v/>
      </c>
      <c r="E121" s="21">
        <f>IF(A121="","",C121+D121-F121)</f>
        <v/>
      </c>
      <c r="F121" s="21">
        <f>IF(A121="","",G120*$C$7/12)</f>
        <v/>
      </c>
      <c r="G121" s="21">
        <f>IF(A121="","",G120-E121)</f>
        <v/>
      </c>
    </row>
    <row r="122">
      <c r="A122" s="15">
        <f>IF(A121="","",IF(G121&gt;0.005,A121+1,""))</f>
        <v/>
      </c>
      <c r="B122" s="16">
        <f>IF(A122="","",EDATE($C$9,A122-1))</f>
        <v/>
      </c>
      <c r="C122" s="17">
        <f>IF(A122="","",MIN($F$6,G121+F122))</f>
        <v/>
      </c>
      <c r="D122" s="18">
        <f>IF(A122="","",MAX(0,MIN($C$10,G121+F122-C122)))</f>
        <v/>
      </c>
      <c r="E122" s="17">
        <f>IF(A122="","",C122+D122-F122)</f>
        <v/>
      </c>
      <c r="F122" s="17">
        <f>IF(A122="","",G121*$C$7/12)</f>
        <v/>
      </c>
      <c r="G122" s="17">
        <f>IF(A122="","",G121-E122)</f>
        <v/>
      </c>
    </row>
    <row r="123">
      <c r="A123" s="19">
        <f>IF(A122="","",IF(G122&gt;0.005,A122+1,""))</f>
        <v/>
      </c>
      <c r="B123" s="20">
        <f>IF(A123="","",EDATE($C$9,A123-1))</f>
        <v/>
      </c>
      <c r="C123" s="21">
        <f>IF(A123="","",MIN($F$6,G122+F123))</f>
        <v/>
      </c>
      <c r="D123" s="22">
        <f>IF(A123="","",MAX(0,MIN($C$10,G122+F123-C123)))</f>
        <v/>
      </c>
      <c r="E123" s="21">
        <f>IF(A123="","",C123+D123-F123)</f>
        <v/>
      </c>
      <c r="F123" s="21">
        <f>IF(A123="","",G122*$C$7/12)</f>
        <v/>
      </c>
      <c r="G123" s="21">
        <f>IF(A123="","",G122-E123)</f>
        <v/>
      </c>
    </row>
    <row r="124">
      <c r="A124" s="15">
        <f>IF(A123="","",IF(G123&gt;0.005,A123+1,""))</f>
        <v/>
      </c>
      <c r="B124" s="16">
        <f>IF(A124="","",EDATE($C$9,A124-1))</f>
        <v/>
      </c>
      <c r="C124" s="17">
        <f>IF(A124="","",MIN($F$6,G123+F124))</f>
        <v/>
      </c>
      <c r="D124" s="18">
        <f>IF(A124="","",MAX(0,MIN($C$10,G123+F124-C124)))</f>
        <v/>
      </c>
      <c r="E124" s="17">
        <f>IF(A124="","",C124+D124-F124)</f>
        <v/>
      </c>
      <c r="F124" s="17">
        <f>IF(A124="","",G123*$C$7/12)</f>
        <v/>
      </c>
      <c r="G124" s="17">
        <f>IF(A124="","",G123-E124)</f>
        <v/>
      </c>
    </row>
    <row r="125">
      <c r="A125" s="19">
        <f>IF(A124="","",IF(G124&gt;0.005,A124+1,""))</f>
        <v/>
      </c>
      <c r="B125" s="20">
        <f>IF(A125="","",EDATE($C$9,A125-1))</f>
        <v/>
      </c>
      <c r="C125" s="21">
        <f>IF(A125="","",MIN($F$6,G124+F125))</f>
        <v/>
      </c>
      <c r="D125" s="22">
        <f>IF(A125="","",MAX(0,MIN($C$10,G124+F125-C125)))</f>
        <v/>
      </c>
      <c r="E125" s="21">
        <f>IF(A125="","",C125+D125-F125)</f>
        <v/>
      </c>
      <c r="F125" s="21">
        <f>IF(A125="","",G124*$C$7/12)</f>
        <v/>
      </c>
      <c r="G125" s="21">
        <f>IF(A125="","",G124-E125)</f>
        <v/>
      </c>
    </row>
    <row r="126">
      <c r="A126" s="15">
        <f>IF(A125="","",IF(G125&gt;0.005,A125+1,""))</f>
        <v/>
      </c>
      <c r="B126" s="16">
        <f>IF(A126="","",EDATE($C$9,A126-1))</f>
        <v/>
      </c>
      <c r="C126" s="17">
        <f>IF(A126="","",MIN($F$6,G125+F126))</f>
        <v/>
      </c>
      <c r="D126" s="18">
        <f>IF(A126="","",MAX(0,MIN($C$10,G125+F126-C126)))</f>
        <v/>
      </c>
      <c r="E126" s="17">
        <f>IF(A126="","",C126+D126-F126)</f>
        <v/>
      </c>
      <c r="F126" s="17">
        <f>IF(A126="","",G125*$C$7/12)</f>
        <v/>
      </c>
      <c r="G126" s="17">
        <f>IF(A126="","",G125-E126)</f>
        <v/>
      </c>
    </row>
    <row r="127">
      <c r="A127" s="19">
        <f>IF(A126="","",IF(G126&gt;0.005,A126+1,""))</f>
        <v/>
      </c>
      <c r="B127" s="20">
        <f>IF(A127="","",EDATE($C$9,A127-1))</f>
        <v/>
      </c>
      <c r="C127" s="21">
        <f>IF(A127="","",MIN($F$6,G126+F127))</f>
        <v/>
      </c>
      <c r="D127" s="22">
        <f>IF(A127="","",MAX(0,MIN($C$10,G126+F127-C127)))</f>
        <v/>
      </c>
      <c r="E127" s="21">
        <f>IF(A127="","",C127+D127-F127)</f>
        <v/>
      </c>
      <c r="F127" s="21">
        <f>IF(A127="","",G126*$C$7/12)</f>
        <v/>
      </c>
      <c r="G127" s="21">
        <f>IF(A127="","",G126-E127)</f>
        <v/>
      </c>
    </row>
    <row r="128">
      <c r="A128" s="15">
        <f>IF(A127="","",IF(G127&gt;0.005,A127+1,""))</f>
        <v/>
      </c>
      <c r="B128" s="16">
        <f>IF(A128="","",EDATE($C$9,A128-1))</f>
        <v/>
      </c>
      <c r="C128" s="17">
        <f>IF(A128="","",MIN($F$6,G127+F128))</f>
        <v/>
      </c>
      <c r="D128" s="18">
        <f>IF(A128="","",MAX(0,MIN($C$10,G127+F128-C128)))</f>
        <v/>
      </c>
      <c r="E128" s="17">
        <f>IF(A128="","",C128+D128-F128)</f>
        <v/>
      </c>
      <c r="F128" s="17">
        <f>IF(A128="","",G127*$C$7/12)</f>
        <v/>
      </c>
      <c r="G128" s="17">
        <f>IF(A128="","",G127-E128)</f>
        <v/>
      </c>
    </row>
    <row r="129">
      <c r="A129" s="19">
        <f>IF(A128="","",IF(G128&gt;0.005,A128+1,""))</f>
        <v/>
      </c>
      <c r="B129" s="20">
        <f>IF(A129="","",EDATE($C$9,A129-1))</f>
        <v/>
      </c>
      <c r="C129" s="21">
        <f>IF(A129="","",MIN($F$6,G128+F129))</f>
        <v/>
      </c>
      <c r="D129" s="22">
        <f>IF(A129="","",MAX(0,MIN($C$10,G128+F129-C129)))</f>
        <v/>
      </c>
      <c r="E129" s="21">
        <f>IF(A129="","",C129+D129-F129)</f>
        <v/>
      </c>
      <c r="F129" s="21">
        <f>IF(A129="","",G128*$C$7/12)</f>
        <v/>
      </c>
      <c r="G129" s="21">
        <f>IF(A129="","",G128-E129)</f>
        <v/>
      </c>
    </row>
    <row r="130">
      <c r="A130" s="15">
        <f>IF(A129="","",IF(G129&gt;0.005,A129+1,""))</f>
        <v/>
      </c>
      <c r="B130" s="16">
        <f>IF(A130="","",EDATE($C$9,A130-1))</f>
        <v/>
      </c>
      <c r="C130" s="17">
        <f>IF(A130="","",MIN($F$6,G129+F130))</f>
        <v/>
      </c>
      <c r="D130" s="18">
        <f>IF(A130="","",MAX(0,MIN($C$10,G129+F130-C130)))</f>
        <v/>
      </c>
      <c r="E130" s="17">
        <f>IF(A130="","",C130+D130-F130)</f>
        <v/>
      </c>
      <c r="F130" s="17">
        <f>IF(A130="","",G129*$C$7/12)</f>
        <v/>
      </c>
      <c r="G130" s="17">
        <f>IF(A130="","",G129-E130)</f>
        <v/>
      </c>
    </row>
    <row r="131">
      <c r="A131" s="19">
        <f>IF(A130="","",IF(G130&gt;0.005,A130+1,""))</f>
        <v/>
      </c>
      <c r="B131" s="20">
        <f>IF(A131="","",EDATE($C$9,A131-1))</f>
        <v/>
      </c>
      <c r="C131" s="21">
        <f>IF(A131="","",MIN($F$6,G130+F131))</f>
        <v/>
      </c>
      <c r="D131" s="22">
        <f>IF(A131="","",MAX(0,MIN($C$10,G130+F131-C131)))</f>
        <v/>
      </c>
      <c r="E131" s="21">
        <f>IF(A131="","",C131+D131-F131)</f>
        <v/>
      </c>
      <c r="F131" s="21">
        <f>IF(A131="","",G130*$C$7/12)</f>
        <v/>
      </c>
      <c r="G131" s="21">
        <f>IF(A131="","",G130-E131)</f>
        <v/>
      </c>
    </row>
    <row r="132">
      <c r="A132" s="15">
        <f>IF(A131="","",IF(G131&gt;0.005,A131+1,""))</f>
        <v/>
      </c>
      <c r="B132" s="16">
        <f>IF(A132="","",EDATE($C$9,A132-1))</f>
        <v/>
      </c>
      <c r="C132" s="17">
        <f>IF(A132="","",MIN($F$6,G131+F132))</f>
        <v/>
      </c>
      <c r="D132" s="18">
        <f>IF(A132="","",MAX(0,MIN($C$10,G131+F132-C132)))</f>
        <v/>
      </c>
      <c r="E132" s="17">
        <f>IF(A132="","",C132+D132-F132)</f>
        <v/>
      </c>
      <c r="F132" s="17">
        <f>IF(A132="","",G131*$C$7/12)</f>
        <v/>
      </c>
      <c r="G132" s="17">
        <f>IF(A132="","",G131-E132)</f>
        <v/>
      </c>
    </row>
    <row r="133">
      <c r="A133" s="19">
        <f>IF(A132="","",IF(G132&gt;0.005,A132+1,""))</f>
        <v/>
      </c>
      <c r="B133" s="20">
        <f>IF(A133="","",EDATE($C$9,A133-1))</f>
        <v/>
      </c>
      <c r="C133" s="21">
        <f>IF(A133="","",MIN($F$6,G132+F133))</f>
        <v/>
      </c>
      <c r="D133" s="22">
        <f>IF(A133="","",MAX(0,MIN($C$10,G132+F133-C133)))</f>
        <v/>
      </c>
      <c r="E133" s="21">
        <f>IF(A133="","",C133+D133-F133)</f>
        <v/>
      </c>
      <c r="F133" s="21">
        <f>IF(A133="","",G132*$C$7/12)</f>
        <v/>
      </c>
      <c r="G133" s="21">
        <f>IF(A133="","",G132-E133)</f>
        <v/>
      </c>
    </row>
    <row r="134">
      <c r="A134" s="15">
        <f>IF(A133="","",IF(G133&gt;0.005,A133+1,""))</f>
        <v/>
      </c>
      <c r="B134" s="16">
        <f>IF(A134="","",EDATE($C$9,A134-1))</f>
        <v/>
      </c>
      <c r="C134" s="17">
        <f>IF(A134="","",MIN($F$6,G133+F134))</f>
        <v/>
      </c>
      <c r="D134" s="18">
        <f>IF(A134="","",MAX(0,MIN($C$10,G133+F134-C134)))</f>
        <v/>
      </c>
      <c r="E134" s="17">
        <f>IF(A134="","",C134+D134-F134)</f>
        <v/>
      </c>
      <c r="F134" s="17">
        <f>IF(A134="","",G133*$C$7/12)</f>
        <v/>
      </c>
      <c r="G134" s="17">
        <f>IF(A134="","",G133-E134)</f>
        <v/>
      </c>
    </row>
    <row r="135">
      <c r="A135" s="19">
        <f>IF(A134="","",IF(G134&gt;0.005,A134+1,""))</f>
        <v/>
      </c>
      <c r="B135" s="20">
        <f>IF(A135="","",EDATE($C$9,A135-1))</f>
        <v/>
      </c>
      <c r="C135" s="21">
        <f>IF(A135="","",MIN($F$6,G134+F135))</f>
        <v/>
      </c>
      <c r="D135" s="22">
        <f>IF(A135="","",MAX(0,MIN($C$10,G134+F135-C135)))</f>
        <v/>
      </c>
      <c r="E135" s="21">
        <f>IF(A135="","",C135+D135-F135)</f>
        <v/>
      </c>
      <c r="F135" s="21">
        <f>IF(A135="","",G134*$C$7/12)</f>
        <v/>
      </c>
      <c r="G135" s="21">
        <f>IF(A135="","",G134-E135)</f>
        <v/>
      </c>
    </row>
    <row r="136">
      <c r="A136" s="15">
        <f>IF(A135="","",IF(G135&gt;0.005,A135+1,""))</f>
        <v/>
      </c>
      <c r="B136" s="16">
        <f>IF(A136="","",EDATE($C$9,A136-1))</f>
        <v/>
      </c>
      <c r="C136" s="17">
        <f>IF(A136="","",MIN($F$6,G135+F136))</f>
        <v/>
      </c>
      <c r="D136" s="18">
        <f>IF(A136="","",MAX(0,MIN($C$10,G135+F136-C136)))</f>
        <v/>
      </c>
      <c r="E136" s="17">
        <f>IF(A136="","",C136+D136-F136)</f>
        <v/>
      </c>
      <c r="F136" s="17">
        <f>IF(A136="","",G135*$C$7/12)</f>
        <v/>
      </c>
      <c r="G136" s="17">
        <f>IF(A136="","",G135-E136)</f>
        <v/>
      </c>
    </row>
    <row r="137">
      <c r="A137" s="19">
        <f>IF(A136="","",IF(G136&gt;0.005,A136+1,""))</f>
        <v/>
      </c>
      <c r="B137" s="20">
        <f>IF(A137="","",EDATE($C$9,A137-1))</f>
        <v/>
      </c>
      <c r="C137" s="21">
        <f>IF(A137="","",MIN($F$6,G136+F137))</f>
        <v/>
      </c>
      <c r="D137" s="22">
        <f>IF(A137="","",MAX(0,MIN($C$10,G136+F137-C137)))</f>
        <v/>
      </c>
      <c r="E137" s="21">
        <f>IF(A137="","",C137+D137-F137)</f>
        <v/>
      </c>
      <c r="F137" s="21">
        <f>IF(A137="","",G136*$C$7/12)</f>
        <v/>
      </c>
      <c r="G137" s="21">
        <f>IF(A137="","",G136-E137)</f>
        <v/>
      </c>
    </row>
    <row r="138">
      <c r="A138" s="15">
        <f>IF(A137="","",IF(G137&gt;0.005,A137+1,""))</f>
        <v/>
      </c>
      <c r="B138" s="16">
        <f>IF(A138="","",EDATE($C$9,A138-1))</f>
        <v/>
      </c>
      <c r="C138" s="17">
        <f>IF(A138="","",MIN($F$6,G137+F138))</f>
        <v/>
      </c>
      <c r="D138" s="18">
        <f>IF(A138="","",MAX(0,MIN($C$10,G137+F138-C138)))</f>
        <v/>
      </c>
      <c r="E138" s="17">
        <f>IF(A138="","",C138+D138-F138)</f>
        <v/>
      </c>
      <c r="F138" s="17">
        <f>IF(A138="","",G137*$C$7/12)</f>
        <v/>
      </c>
      <c r="G138" s="17">
        <f>IF(A138="","",G137-E138)</f>
        <v/>
      </c>
    </row>
    <row r="139">
      <c r="A139" s="19">
        <f>IF(A138="","",IF(G138&gt;0.005,A138+1,""))</f>
        <v/>
      </c>
      <c r="B139" s="20">
        <f>IF(A139="","",EDATE($C$9,A139-1))</f>
        <v/>
      </c>
      <c r="C139" s="21">
        <f>IF(A139="","",MIN($F$6,G138+F139))</f>
        <v/>
      </c>
      <c r="D139" s="22">
        <f>IF(A139="","",MAX(0,MIN($C$10,G138+F139-C139)))</f>
        <v/>
      </c>
      <c r="E139" s="21">
        <f>IF(A139="","",C139+D139-F139)</f>
        <v/>
      </c>
      <c r="F139" s="21">
        <f>IF(A139="","",G138*$C$7/12)</f>
        <v/>
      </c>
      <c r="G139" s="21">
        <f>IF(A139="","",G138-E139)</f>
        <v/>
      </c>
    </row>
    <row r="140">
      <c r="A140" s="15">
        <f>IF(A139="","",IF(G139&gt;0.005,A139+1,""))</f>
        <v/>
      </c>
      <c r="B140" s="16">
        <f>IF(A140="","",EDATE($C$9,A140-1))</f>
        <v/>
      </c>
      <c r="C140" s="17">
        <f>IF(A140="","",MIN($F$6,G139+F140))</f>
        <v/>
      </c>
      <c r="D140" s="18">
        <f>IF(A140="","",MAX(0,MIN($C$10,G139+F140-C140)))</f>
        <v/>
      </c>
      <c r="E140" s="17">
        <f>IF(A140="","",C140+D140-F140)</f>
        <v/>
      </c>
      <c r="F140" s="17">
        <f>IF(A140="","",G139*$C$7/12)</f>
        <v/>
      </c>
      <c r="G140" s="17">
        <f>IF(A140="","",G139-E140)</f>
        <v/>
      </c>
    </row>
    <row r="141">
      <c r="A141" s="19">
        <f>IF(A140="","",IF(G140&gt;0.005,A140+1,""))</f>
        <v/>
      </c>
      <c r="B141" s="20">
        <f>IF(A141="","",EDATE($C$9,A141-1))</f>
        <v/>
      </c>
      <c r="C141" s="21">
        <f>IF(A141="","",MIN($F$6,G140+F141))</f>
        <v/>
      </c>
      <c r="D141" s="22">
        <f>IF(A141="","",MAX(0,MIN($C$10,G140+F141-C141)))</f>
        <v/>
      </c>
      <c r="E141" s="21">
        <f>IF(A141="","",C141+D141-F141)</f>
        <v/>
      </c>
      <c r="F141" s="21">
        <f>IF(A141="","",G140*$C$7/12)</f>
        <v/>
      </c>
      <c r="G141" s="21">
        <f>IF(A141="","",G140-E141)</f>
        <v/>
      </c>
    </row>
    <row r="142">
      <c r="A142" s="15">
        <f>IF(A141="","",IF(G141&gt;0.005,A141+1,""))</f>
        <v/>
      </c>
      <c r="B142" s="16">
        <f>IF(A142="","",EDATE($C$9,A142-1))</f>
        <v/>
      </c>
      <c r="C142" s="17">
        <f>IF(A142="","",MIN($F$6,G141+F142))</f>
        <v/>
      </c>
      <c r="D142" s="18">
        <f>IF(A142="","",MAX(0,MIN($C$10,G141+F142-C142)))</f>
        <v/>
      </c>
      <c r="E142" s="17">
        <f>IF(A142="","",C142+D142-F142)</f>
        <v/>
      </c>
      <c r="F142" s="17">
        <f>IF(A142="","",G141*$C$7/12)</f>
        <v/>
      </c>
      <c r="G142" s="17">
        <f>IF(A142="","",G141-E142)</f>
        <v/>
      </c>
    </row>
    <row r="143">
      <c r="A143" s="19">
        <f>IF(A142="","",IF(G142&gt;0.005,A142+1,""))</f>
        <v/>
      </c>
      <c r="B143" s="20">
        <f>IF(A143="","",EDATE($C$9,A143-1))</f>
        <v/>
      </c>
      <c r="C143" s="21">
        <f>IF(A143="","",MIN($F$6,G142+F143))</f>
        <v/>
      </c>
      <c r="D143" s="22">
        <f>IF(A143="","",MAX(0,MIN($C$10,G142+F143-C143)))</f>
        <v/>
      </c>
      <c r="E143" s="21">
        <f>IF(A143="","",C143+D143-F143)</f>
        <v/>
      </c>
      <c r="F143" s="21">
        <f>IF(A143="","",G142*$C$7/12)</f>
        <v/>
      </c>
      <c r="G143" s="21">
        <f>IF(A143="","",G142-E143)</f>
        <v/>
      </c>
    </row>
    <row r="144">
      <c r="A144" s="15">
        <f>IF(A143="","",IF(G143&gt;0.005,A143+1,""))</f>
        <v/>
      </c>
      <c r="B144" s="16">
        <f>IF(A144="","",EDATE($C$9,A144-1))</f>
        <v/>
      </c>
      <c r="C144" s="17">
        <f>IF(A144="","",MIN($F$6,G143+F144))</f>
        <v/>
      </c>
      <c r="D144" s="18">
        <f>IF(A144="","",MAX(0,MIN($C$10,G143+F144-C144)))</f>
        <v/>
      </c>
      <c r="E144" s="17">
        <f>IF(A144="","",C144+D144-F144)</f>
        <v/>
      </c>
      <c r="F144" s="17">
        <f>IF(A144="","",G143*$C$7/12)</f>
        <v/>
      </c>
      <c r="G144" s="17">
        <f>IF(A144="","",G143-E144)</f>
        <v/>
      </c>
    </row>
    <row r="145">
      <c r="A145" s="19">
        <f>IF(A144="","",IF(G144&gt;0.005,A144+1,""))</f>
        <v/>
      </c>
      <c r="B145" s="20">
        <f>IF(A145="","",EDATE($C$9,A145-1))</f>
        <v/>
      </c>
      <c r="C145" s="21">
        <f>IF(A145="","",MIN($F$6,G144+F145))</f>
        <v/>
      </c>
      <c r="D145" s="22">
        <f>IF(A145="","",MAX(0,MIN($C$10,G144+F145-C145)))</f>
        <v/>
      </c>
      <c r="E145" s="21">
        <f>IF(A145="","",C145+D145-F145)</f>
        <v/>
      </c>
      <c r="F145" s="21">
        <f>IF(A145="","",G144*$C$7/12)</f>
        <v/>
      </c>
      <c r="G145" s="21">
        <f>IF(A145="","",G144-E145)</f>
        <v/>
      </c>
    </row>
    <row r="146">
      <c r="A146" s="15">
        <f>IF(A145="","",IF(G145&gt;0.005,A145+1,""))</f>
        <v/>
      </c>
      <c r="B146" s="16">
        <f>IF(A146="","",EDATE($C$9,A146-1))</f>
        <v/>
      </c>
      <c r="C146" s="17">
        <f>IF(A146="","",MIN($F$6,G145+F146))</f>
        <v/>
      </c>
      <c r="D146" s="18">
        <f>IF(A146="","",MAX(0,MIN($C$10,G145+F146-C146)))</f>
        <v/>
      </c>
      <c r="E146" s="17">
        <f>IF(A146="","",C146+D146-F146)</f>
        <v/>
      </c>
      <c r="F146" s="17">
        <f>IF(A146="","",G145*$C$7/12)</f>
        <v/>
      </c>
      <c r="G146" s="17">
        <f>IF(A146="","",G145-E146)</f>
        <v/>
      </c>
    </row>
    <row r="147">
      <c r="A147" s="19">
        <f>IF(A146="","",IF(G146&gt;0.005,A146+1,""))</f>
        <v/>
      </c>
      <c r="B147" s="20">
        <f>IF(A147="","",EDATE($C$9,A147-1))</f>
        <v/>
      </c>
      <c r="C147" s="21">
        <f>IF(A147="","",MIN($F$6,G146+F147))</f>
        <v/>
      </c>
      <c r="D147" s="22">
        <f>IF(A147="","",MAX(0,MIN($C$10,G146+F147-C147)))</f>
        <v/>
      </c>
      <c r="E147" s="21">
        <f>IF(A147="","",C147+D147-F147)</f>
        <v/>
      </c>
      <c r="F147" s="21">
        <f>IF(A147="","",G146*$C$7/12)</f>
        <v/>
      </c>
      <c r="G147" s="21">
        <f>IF(A147="","",G146-E147)</f>
        <v/>
      </c>
    </row>
    <row r="148">
      <c r="A148" s="15">
        <f>IF(A147="","",IF(G147&gt;0.005,A147+1,""))</f>
        <v/>
      </c>
      <c r="B148" s="16">
        <f>IF(A148="","",EDATE($C$9,A148-1))</f>
        <v/>
      </c>
      <c r="C148" s="17">
        <f>IF(A148="","",MIN($F$6,G147+F148))</f>
        <v/>
      </c>
      <c r="D148" s="18">
        <f>IF(A148="","",MAX(0,MIN($C$10,G147+F148-C148)))</f>
        <v/>
      </c>
      <c r="E148" s="17">
        <f>IF(A148="","",C148+D148-F148)</f>
        <v/>
      </c>
      <c r="F148" s="17">
        <f>IF(A148="","",G147*$C$7/12)</f>
        <v/>
      </c>
      <c r="G148" s="17">
        <f>IF(A148="","",G147-E148)</f>
        <v/>
      </c>
    </row>
    <row r="149">
      <c r="A149" s="19">
        <f>IF(A148="","",IF(G148&gt;0.005,A148+1,""))</f>
        <v/>
      </c>
      <c r="B149" s="20">
        <f>IF(A149="","",EDATE($C$9,A149-1))</f>
        <v/>
      </c>
      <c r="C149" s="21">
        <f>IF(A149="","",MIN($F$6,G148+F149))</f>
        <v/>
      </c>
      <c r="D149" s="22">
        <f>IF(A149="","",MAX(0,MIN($C$10,G148+F149-C149)))</f>
        <v/>
      </c>
      <c r="E149" s="21">
        <f>IF(A149="","",C149+D149-F149)</f>
        <v/>
      </c>
      <c r="F149" s="21">
        <f>IF(A149="","",G148*$C$7/12)</f>
        <v/>
      </c>
      <c r="G149" s="21">
        <f>IF(A149="","",G148-E149)</f>
        <v/>
      </c>
    </row>
    <row r="150">
      <c r="A150" s="15">
        <f>IF(A149="","",IF(G149&gt;0.005,A149+1,""))</f>
        <v/>
      </c>
      <c r="B150" s="16">
        <f>IF(A150="","",EDATE($C$9,A150-1))</f>
        <v/>
      </c>
      <c r="C150" s="17">
        <f>IF(A150="","",MIN($F$6,G149+F150))</f>
        <v/>
      </c>
      <c r="D150" s="18">
        <f>IF(A150="","",MAX(0,MIN($C$10,G149+F150-C150)))</f>
        <v/>
      </c>
      <c r="E150" s="17">
        <f>IF(A150="","",C150+D150-F150)</f>
        <v/>
      </c>
      <c r="F150" s="17">
        <f>IF(A150="","",G149*$C$7/12)</f>
        <v/>
      </c>
      <c r="G150" s="17">
        <f>IF(A150="","",G149-E150)</f>
        <v/>
      </c>
    </row>
    <row r="151">
      <c r="A151" s="19">
        <f>IF(A150="","",IF(G150&gt;0.005,A150+1,""))</f>
        <v/>
      </c>
      <c r="B151" s="20">
        <f>IF(A151="","",EDATE($C$9,A151-1))</f>
        <v/>
      </c>
      <c r="C151" s="21">
        <f>IF(A151="","",MIN($F$6,G150+F151))</f>
        <v/>
      </c>
      <c r="D151" s="22">
        <f>IF(A151="","",MAX(0,MIN($C$10,G150+F151-C151)))</f>
        <v/>
      </c>
      <c r="E151" s="21">
        <f>IF(A151="","",C151+D151-F151)</f>
        <v/>
      </c>
      <c r="F151" s="21">
        <f>IF(A151="","",G150*$C$7/12)</f>
        <v/>
      </c>
      <c r="G151" s="21">
        <f>IF(A151="","",G150-E151)</f>
        <v/>
      </c>
    </row>
    <row r="152">
      <c r="A152" s="15">
        <f>IF(A151="","",IF(G151&gt;0.005,A151+1,""))</f>
        <v/>
      </c>
      <c r="B152" s="16">
        <f>IF(A152="","",EDATE($C$9,A152-1))</f>
        <v/>
      </c>
      <c r="C152" s="17">
        <f>IF(A152="","",MIN($F$6,G151+F152))</f>
        <v/>
      </c>
      <c r="D152" s="18">
        <f>IF(A152="","",MAX(0,MIN($C$10,G151+F152-C152)))</f>
        <v/>
      </c>
      <c r="E152" s="17">
        <f>IF(A152="","",C152+D152-F152)</f>
        <v/>
      </c>
      <c r="F152" s="17">
        <f>IF(A152="","",G151*$C$7/12)</f>
        <v/>
      </c>
      <c r="G152" s="17">
        <f>IF(A152="","",G151-E152)</f>
        <v/>
      </c>
    </row>
    <row r="153">
      <c r="A153" s="19">
        <f>IF(A152="","",IF(G152&gt;0.005,A152+1,""))</f>
        <v/>
      </c>
      <c r="B153" s="20">
        <f>IF(A153="","",EDATE($C$9,A153-1))</f>
        <v/>
      </c>
      <c r="C153" s="21">
        <f>IF(A153="","",MIN($F$6,G152+F153))</f>
        <v/>
      </c>
      <c r="D153" s="22">
        <f>IF(A153="","",MAX(0,MIN($C$10,G152+F153-C153)))</f>
        <v/>
      </c>
      <c r="E153" s="21">
        <f>IF(A153="","",C153+D153-F153)</f>
        <v/>
      </c>
      <c r="F153" s="21">
        <f>IF(A153="","",G152*$C$7/12)</f>
        <v/>
      </c>
      <c r="G153" s="21">
        <f>IF(A153="","",G152-E153)</f>
        <v/>
      </c>
    </row>
    <row r="154">
      <c r="A154" s="15">
        <f>IF(A153="","",IF(G153&gt;0.005,A153+1,""))</f>
        <v/>
      </c>
      <c r="B154" s="16">
        <f>IF(A154="","",EDATE($C$9,A154-1))</f>
        <v/>
      </c>
      <c r="C154" s="17">
        <f>IF(A154="","",MIN($F$6,G153+F154))</f>
        <v/>
      </c>
      <c r="D154" s="18">
        <f>IF(A154="","",MAX(0,MIN($C$10,G153+F154-C154)))</f>
        <v/>
      </c>
      <c r="E154" s="17">
        <f>IF(A154="","",C154+D154-F154)</f>
        <v/>
      </c>
      <c r="F154" s="17">
        <f>IF(A154="","",G153*$C$7/12)</f>
        <v/>
      </c>
      <c r="G154" s="17">
        <f>IF(A154="","",G153-E154)</f>
        <v/>
      </c>
    </row>
    <row r="155">
      <c r="A155" s="19">
        <f>IF(A154="","",IF(G154&gt;0.005,A154+1,""))</f>
        <v/>
      </c>
      <c r="B155" s="20">
        <f>IF(A155="","",EDATE($C$9,A155-1))</f>
        <v/>
      </c>
      <c r="C155" s="21">
        <f>IF(A155="","",MIN($F$6,G154+F155))</f>
        <v/>
      </c>
      <c r="D155" s="22">
        <f>IF(A155="","",MAX(0,MIN($C$10,G154+F155-C155)))</f>
        <v/>
      </c>
      <c r="E155" s="21">
        <f>IF(A155="","",C155+D155-F155)</f>
        <v/>
      </c>
      <c r="F155" s="21">
        <f>IF(A155="","",G154*$C$7/12)</f>
        <v/>
      </c>
      <c r="G155" s="21">
        <f>IF(A155="","",G154-E155)</f>
        <v/>
      </c>
    </row>
    <row r="156">
      <c r="A156" s="15">
        <f>IF(A155="","",IF(G155&gt;0.005,A155+1,""))</f>
        <v/>
      </c>
      <c r="B156" s="16">
        <f>IF(A156="","",EDATE($C$9,A156-1))</f>
        <v/>
      </c>
      <c r="C156" s="17">
        <f>IF(A156="","",MIN($F$6,G155+F156))</f>
        <v/>
      </c>
      <c r="D156" s="18">
        <f>IF(A156="","",MAX(0,MIN($C$10,G155+F156-C156)))</f>
        <v/>
      </c>
      <c r="E156" s="17">
        <f>IF(A156="","",C156+D156-F156)</f>
        <v/>
      </c>
      <c r="F156" s="17">
        <f>IF(A156="","",G155*$C$7/12)</f>
        <v/>
      </c>
      <c r="G156" s="17">
        <f>IF(A156="","",G155-E156)</f>
        <v/>
      </c>
    </row>
    <row r="157">
      <c r="A157" s="19">
        <f>IF(A156="","",IF(G156&gt;0.005,A156+1,""))</f>
        <v/>
      </c>
      <c r="B157" s="20">
        <f>IF(A157="","",EDATE($C$9,A157-1))</f>
        <v/>
      </c>
      <c r="C157" s="21">
        <f>IF(A157="","",MIN($F$6,G156+F157))</f>
        <v/>
      </c>
      <c r="D157" s="22">
        <f>IF(A157="","",MAX(0,MIN($C$10,G156+F157-C157)))</f>
        <v/>
      </c>
      <c r="E157" s="21">
        <f>IF(A157="","",C157+D157-F157)</f>
        <v/>
      </c>
      <c r="F157" s="21">
        <f>IF(A157="","",G156*$C$7/12)</f>
        <v/>
      </c>
      <c r="G157" s="21">
        <f>IF(A157="","",G156-E157)</f>
        <v/>
      </c>
    </row>
    <row r="158">
      <c r="A158" s="15">
        <f>IF(A157="","",IF(G157&gt;0.005,A157+1,""))</f>
        <v/>
      </c>
      <c r="B158" s="16">
        <f>IF(A158="","",EDATE($C$9,A158-1))</f>
        <v/>
      </c>
      <c r="C158" s="17">
        <f>IF(A158="","",MIN($F$6,G157+F158))</f>
        <v/>
      </c>
      <c r="D158" s="18">
        <f>IF(A158="","",MAX(0,MIN($C$10,G157+F158-C158)))</f>
        <v/>
      </c>
      <c r="E158" s="17">
        <f>IF(A158="","",C158+D158-F158)</f>
        <v/>
      </c>
      <c r="F158" s="17">
        <f>IF(A158="","",G157*$C$7/12)</f>
        <v/>
      </c>
      <c r="G158" s="17">
        <f>IF(A158="","",G157-E158)</f>
        <v/>
      </c>
    </row>
    <row r="159">
      <c r="A159" s="19">
        <f>IF(A158="","",IF(G158&gt;0.005,A158+1,""))</f>
        <v/>
      </c>
      <c r="B159" s="20">
        <f>IF(A159="","",EDATE($C$9,A159-1))</f>
        <v/>
      </c>
      <c r="C159" s="21">
        <f>IF(A159="","",MIN($F$6,G158+F159))</f>
        <v/>
      </c>
      <c r="D159" s="22">
        <f>IF(A159="","",MAX(0,MIN($C$10,G158+F159-C159)))</f>
        <v/>
      </c>
      <c r="E159" s="21">
        <f>IF(A159="","",C159+D159-F159)</f>
        <v/>
      </c>
      <c r="F159" s="21">
        <f>IF(A159="","",G158*$C$7/12)</f>
        <v/>
      </c>
      <c r="G159" s="21">
        <f>IF(A159="","",G158-E159)</f>
        <v/>
      </c>
    </row>
    <row r="160">
      <c r="A160" s="15">
        <f>IF(A159="","",IF(G159&gt;0.005,A159+1,""))</f>
        <v/>
      </c>
      <c r="B160" s="16">
        <f>IF(A160="","",EDATE($C$9,A160-1))</f>
        <v/>
      </c>
      <c r="C160" s="17">
        <f>IF(A160="","",MIN($F$6,G159+F160))</f>
        <v/>
      </c>
      <c r="D160" s="18">
        <f>IF(A160="","",MAX(0,MIN($C$10,G159+F160-C160)))</f>
        <v/>
      </c>
      <c r="E160" s="17">
        <f>IF(A160="","",C160+D160-F160)</f>
        <v/>
      </c>
      <c r="F160" s="17">
        <f>IF(A160="","",G159*$C$7/12)</f>
        <v/>
      </c>
      <c r="G160" s="17">
        <f>IF(A160="","",G159-E160)</f>
        <v/>
      </c>
    </row>
    <row r="161">
      <c r="A161" s="19">
        <f>IF(A160="","",IF(G160&gt;0.005,A160+1,""))</f>
        <v/>
      </c>
      <c r="B161" s="20">
        <f>IF(A161="","",EDATE($C$9,A161-1))</f>
        <v/>
      </c>
      <c r="C161" s="21">
        <f>IF(A161="","",MIN($F$6,G160+F161))</f>
        <v/>
      </c>
      <c r="D161" s="22">
        <f>IF(A161="","",MAX(0,MIN($C$10,G160+F161-C161)))</f>
        <v/>
      </c>
      <c r="E161" s="21">
        <f>IF(A161="","",C161+D161-F161)</f>
        <v/>
      </c>
      <c r="F161" s="21">
        <f>IF(A161="","",G160*$C$7/12)</f>
        <v/>
      </c>
      <c r="G161" s="21">
        <f>IF(A161="","",G160-E161)</f>
        <v/>
      </c>
    </row>
    <row r="162">
      <c r="A162" s="15">
        <f>IF(A161="","",IF(G161&gt;0.005,A161+1,""))</f>
        <v/>
      </c>
      <c r="B162" s="16">
        <f>IF(A162="","",EDATE($C$9,A162-1))</f>
        <v/>
      </c>
      <c r="C162" s="17">
        <f>IF(A162="","",MIN($F$6,G161+F162))</f>
        <v/>
      </c>
      <c r="D162" s="18">
        <f>IF(A162="","",MAX(0,MIN($C$10,G161+F162-C162)))</f>
        <v/>
      </c>
      <c r="E162" s="17">
        <f>IF(A162="","",C162+D162-F162)</f>
        <v/>
      </c>
      <c r="F162" s="17">
        <f>IF(A162="","",G161*$C$7/12)</f>
        <v/>
      </c>
      <c r="G162" s="17">
        <f>IF(A162="","",G161-E162)</f>
        <v/>
      </c>
    </row>
    <row r="163">
      <c r="A163" s="19">
        <f>IF(A162="","",IF(G162&gt;0.005,A162+1,""))</f>
        <v/>
      </c>
      <c r="B163" s="20">
        <f>IF(A163="","",EDATE($C$9,A163-1))</f>
        <v/>
      </c>
      <c r="C163" s="21">
        <f>IF(A163="","",MIN($F$6,G162+F163))</f>
        <v/>
      </c>
      <c r="D163" s="22">
        <f>IF(A163="","",MAX(0,MIN($C$10,G162+F163-C163)))</f>
        <v/>
      </c>
      <c r="E163" s="21">
        <f>IF(A163="","",C163+D163-F163)</f>
        <v/>
      </c>
      <c r="F163" s="21">
        <f>IF(A163="","",G162*$C$7/12)</f>
        <v/>
      </c>
      <c r="G163" s="21">
        <f>IF(A163="","",G162-E163)</f>
        <v/>
      </c>
    </row>
    <row r="164">
      <c r="A164" s="15">
        <f>IF(A163="","",IF(G163&gt;0.005,A163+1,""))</f>
        <v/>
      </c>
      <c r="B164" s="16">
        <f>IF(A164="","",EDATE($C$9,A164-1))</f>
        <v/>
      </c>
      <c r="C164" s="17">
        <f>IF(A164="","",MIN($F$6,G163+F164))</f>
        <v/>
      </c>
      <c r="D164" s="18">
        <f>IF(A164="","",MAX(0,MIN($C$10,G163+F164-C164)))</f>
        <v/>
      </c>
      <c r="E164" s="17">
        <f>IF(A164="","",C164+D164-F164)</f>
        <v/>
      </c>
      <c r="F164" s="17">
        <f>IF(A164="","",G163*$C$7/12)</f>
        <v/>
      </c>
      <c r="G164" s="17">
        <f>IF(A164="","",G163-E164)</f>
        <v/>
      </c>
    </row>
    <row r="165">
      <c r="A165" s="19">
        <f>IF(A164="","",IF(G164&gt;0.005,A164+1,""))</f>
        <v/>
      </c>
      <c r="B165" s="20">
        <f>IF(A165="","",EDATE($C$9,A165-1))</f>
        <v/>
      </c>
      <c r="C165" s="21">
        <f>IF(A165="","",MIN($F$6,G164+F165))</f>
        <v/>
      </c>
      <c r="D165" s="22">
        <f>IF(A165="","",MAX(0,MIN($C$10,G164+F165-C165)))</f>
        <v/>
      </c>
      <c r="E165" s="21">
        <f>IF(A165="","",C165+D165-F165)</f>
        <v/>
      </c>
      <c r="F165" s="21">
        <f>IF(A165="","",G164*$C$7/12)</f>
        <v/>
      </c>
      <c r="G165" s="21">
        <f>IF(A165="","",G164-E165)</f>
        <v/>
      </c>
    </row>
    <row r="166">
      <c r="A166" s="15">
        <f>IF(A165="","",IF(G165&gt;0.005,A165+1,""))</f>
        <v/>
      </c>
      <c r="B166" s="16">
        <f>IF(A166="","",EDATE($C$9,A166-1))</f>
        <v/>
      </c>
      <c r="C166" s="17">
        <f>IF(A166="","",MIN($F$6,G165+F166))</f>
        <v/>
      </c>
      <c r="D166" s="18">
        <f>IF(A166="","",MAX(0,MIN($C$10,G165+F166-C166)))</f>
        <v/>
      </c>
      <c r="E166" s="17">
        <f>IF(A166="","",C166+D166-F166)</f>
        <v/>
      </c>
      <c r="F166" s="17">
        <f>IF(A166="","",G165*$C$7/12)</f>
        <v/>
      </c>
      <c r="G166" s="17">
        <f>IF(A166="","",G165-E166)</f>
        <v/>
      </c>
    </row>
    <row r="167">
      <c r="A167" s="19">
        <f>IF(A166="","",IF(G166&gt;0.005,A166+1,""))</f>
        <v/>
      </c>
      <c r="B167" s="20">
        <f>IF(A167="","",EDATE($C$9,A167-1))</f>
        <v/>
      </c>
      <c r="C167" s="21">
        <f>IF(A167="","",MIN($F$6,G166+F167))</f>
        <v/>
      </c>
      <c r="D167" s="22">
        <f>IF(A167="","",MAX(0,MIN($C$10,G166+F167-C167)))</f>
        <v/>
      </c>
      <c r="E167" s="21">
        <f>IF(A167="","",C167+D167-F167)</f>
        <v/>
      </c>
      <c r="F167" s="21">
        <f>IF(A167="","",G166*$C$7/12)</f>
        <v/>
      </c>
      <c r="G167" s="21">
        <f>IF(A167="","",G166-E167)</f>
        <v/>
      </c>
    </row>
    <row r="168">
      <c r="A168" s="15">
        <f>IF(A167="","",IF(G167&gt;0.005,A167+1,""))</f>
        <v/>
      </c>
      <c r="B168" s="16">
        <f>IF(A168="","",EDATE($C$9,A168-1))</f>
        <v/>
      </c>
      <c r="C168" s="17">
        <f>IF(A168="","",MIN($F$6,G167+F168))</f>
        <v/>
      </c>
      <c r="D168" s="18">
        <f>IF(A168="","",MAX(0,MIN($C$10,G167+F168-C168)))</f>
        <v/>
      </c>
      <c r="E168" s="17">
        <f>IF(A168="","",C168+D168-F168)</f>
        <v/>
      </c>
      <c r="F168" s="17">
        <f>IF(A168="","",G167*$C$7/12)</f>
        <v/>
      </c>
      <c r="G168" s="17">
        <f>IF(A168="","",G167-E168)</f>
        <v/>
      </c>
    </row>
    <row r="169">
      <c r="A169" s="19">
        <f>IF(A168="","",IF(G168&gt;0.005,A168+1,""))</f>
        <v/>
      </c>
      <c r="B169" s="20">
        <f>IF(A169="","",EDATE($C$9,A169-1))</f>
        <v/>
      </c>
      <c r="C169" s="21">
        <f>IF(A169="","",MIN($F$6,G168+F169))</f>
        <v/>
      </c>
      <c r="D169" s="22">
        <f>IF(A169="","",MAX(0,MIN($C$10,G168+F169-C169)))</f>
        <v/>
      </c>
      <c r="E169" s="21">
        <f>IF(A169="","",C169+D169-F169)</f>
        <v/>
      </c>
      <c r="F169" s="21">
        <f>IF(A169="","",G168*$C$7/12)</f>
        <v/>
      </c>
      <c r="G169" s="21">
        <f>IF(A169="","",G168-E169)</f>
        <v/>
      </c>
    </row>
    <row r="170">
      <c r="A170" s="15">
        <f>IF(A169="","",IF(G169&gt;0.005,A169+1,""))</f>
        <v/>
      </c>
      <c r="B170" s="16">
        <f>IF(A170="","",EDATE($C$9,A170-1))</f>
        <v/>
      </c>
      <c r="C170" s="17">
        <f>IF(A170="","",MIN($F$6,G169+F170))</f>
        <v/>
      </c>
      <c r="D170" s="18">
        <f>IF(A170="","",MAX(0,MIN($C$10,G169+F170-C170)))</f>
        <v/>
      </c>
      <c r="E170" s="17">
        <f>IF(A170="","",C170+D170-F170)</f>
        <v/>
      </c>
      <c r="F170" s="17">
        <f>IF(A170="","",G169*$C$7/12)</f>
        <v/>
      </c>
      <c r="G170" s="17">
        <f>IF(A170="","",G169-E170)</f>
        <v/>
      </c>
    </row>
    <row r="171">
      <c r="A171" s="19">
        <f>IF(A170="","",IF(G170&gt;0.005,A170+1,""))</f>
        <v/>
      </c>
      <c r="B171" s="20">
        <f>IF(A171="","",EDATE($C$9,A171-1))</f>
        <v/>
      </c>
      <c r="C171" s="21">
        <f>IF(A171="","",MIN($F$6,G170+F171))</f>
        <v/>
      </c>
      <c r="D171" s="22">
        <f>IF(A171="","",MAX(0,MIN($C$10,G170+F171-C171)))</f>
        <v/>
      </c>
      <c r="E171" s="21">
        <f>IF(A171="","",C171+D171-F171)</f>
        <v/>
      </c>
      <c r="F171" s="21">
        <f>IF(A171="","",G170*$C$7/12)</f>
        <v/>
      </c>
      <c r="G171" s="21">
        <f>IF(A171="","",G170-E171)</f>
        <v/>
      </c>
    </row>
    <row r="172">
      <c r="A172" s="15">
        <f>IF(A171="","",IF(G171&gt;0.005,A171+1,""))</f>
        <v/>
      </c>
      <c r="B172" s="16">
        <f>IF(A172="","",EDATE($C$9,A172-1))</f>
        <v/>
      </c>
      <c r="C172" s="17">
        <f>IF(A172="","",MIN($F$6,G171+F172))</f>
        <v/>
      </c>
      <c r="D172" s="18">
        <f>IF(A172="","",MAX(0,MIN($C$10,G171+F172-C172)))</f>
        <v/>
      </c>
      <c r="E172" s="17">
        <f>IF(A172="","",C172+D172-F172)</f>
        <v/>
      </c>
      <c r="F172" s="17">
        <f>IF(A172="","",G171*$C$7/12)</f>
        <v/>
      </c>
      <c r="G172" s="17">
        <f>IF(A172="","",G171-E172)</f>
        <v/>
      </c>
    </row>
    <row r="173">
      <c r="A173" s="19">
        <f>IF(A172="","",IF(G172&gt;0.005,A172+1,""))</f>
        <v/>
      </c>
      <c r="B173" s="20">
        <f>IF(A173="","",EDATE($C$9,A173-1))</f>
        <v/>
      </c>
      <c r="C173" s="21">
        <f>IF(A173="","",MIN($F$6,G172+F173))</f>
        <v/>
      </c>
      <c r="D173" s="22">
        <f>IF(A173="","",MAX(0,MIN($C$10,G172+F173-C173)))</f>
        <v/>
      </c>
      <c r="E173" s="21">
        <f>IF(A173="","",C173+D173-F173)</f>
        <v/>
      </c>
      <c r="F173" s="21">
        <f>IF(A173="","",G172*$C$7/12)</f>
        <v/>
      </c>
      <c r="G173" s="21">
        <f>IF(A173="","",G172-E173)</f>
        <v/>
      </c>
    </row>
    <row r="174">
      <c r="A174" s="15">
        <f>IF(A173="","",IF(G173&gt;0.005,A173+1,""))</f>
        <v/>
      </c>
      <c r="B174" s="16">
        <f>IF(A174="","",EDATE($C$9,A174-1))</f>
        <v/>
      </c>
      <c r="C174" s="17">
        <f>IF(A174="","",MIN($F$6,G173+F174))</f>
        <v/>
      </c>
      <c r="D174" s="18">
        <f>IF(A174="","",MAX(0,MIN($C$10,G173+F174-C174)))</f>
        <v/>
      </c>
      <c r="E174" s="17">
        <f>IF(A174="","",C174+D174-F174)</f>
        <v/>
      </c>
      <c r="F174" s="17">
        <f>IF(A174="","",G173*$C$7/12)</f>
        <v/>
      </c>
      <c r="G174" s="17">
        <f>IF(A174="","",G173-E174)</f>
        <v/>
      </c>
    </row>
    <row r="175">
      <c r="A175" s="19">
        <f>IF(A174="","",IF(G174&gt;0.005,A174+1,""))</f>
        <v/>
      </c>
      <c r="B175" s="20">
        <f>IF(A175="","",EDATE($C$9,A175-1))</f>
        <v/>
      </c>
      <c r="C175" s="21">
        <f>IF(A175="","",MIN($F$6,G174+F175))</f>
        <v/>
      </c>
      <c r="D175" s="22">
        <f>IF(A175="","",MAX(0,MIN($C$10,G174+F175-C175)))</f>
        <v/>
      </c>
      <c r="E175" s="21">
        <f>IF(A175="","",C175+D175-F175)</f>
        <v/>
      </c>
      <c r="F175" s="21">
        <f>IF(A175="","",G174*$C$7/12)</f>
        <v/>
      </c>
      <c r="G175" s="21">
        <f>IF(A175="","",G174-E175)</f>
        <v/>
      </c>
    </row>
    <row r="176">
      <c r="A176" s="15">
        <f>IF(A175="","",IF(G175&gt;0.005,A175+1,""))</f>
        <v/>
      </c>
      <c r="B176" s="16">
        <f>IF(A176="","",EDATE($C$9,A176-1))</f>
        <v/>
      </c>
      <c r="C176" s="17">
        <f>IF(A176="","",MIN($F$6,G175+F176))</f>
        <v/>
      </c>
      <c r="D176" s="18">
        <f>IF(A176="","",MAX(0,MIN($C$10,G175+F176-C176)))</f>
        <v/>
      </c>
      <c r="E176" s="17">
        <f>IF(A176="","",C176+D176-F176)</f>
        <v/>
      </c>
      <c r="F176" s="17">
        <f>IF(A176="","",G175*$C$7/12)</f>
        <v/>
      </c>
      <c r="G176" s="17">
        <f>IF(A176="","",G175-E176)</f>
        <v/>
      </c>
    </row>
    <row r="177">
      <c r="A177" s="19">
        <f>IF(A176="","",IF(G176&gt;0.005,A176+1,""))</f>
        <v/>
      </c>
      <c r="B177" s="20">
        <f>IF(A177="","",EDATE($C$9,A177-1))</f>
        <v/>
      </c>
      <c r="C177" s="21">
        <f>IF(A177="","",MIN($F$6,G176+F177))</f>
        <v/>
      </c>
      <c r="D177" s="22">
        <f>IF(A177="","",MAX(0,MIN($C$10,G176+F177-C177)))</f>
        <v/>
      </c>
      <c r="E177" s="21">
        <f>IF(A177="","",C177+D177-F177)</f>
        <v/>
      </c>
      <c r="F177" s="21">
        <f>IF(A177="","",G176*$C$7/12)</f>
        <v/>
      </c>
      <c r="G177" s="21">
        <f>IF(A177="","",G176-E177)</f>
        <v/>
      </c>
    </row>
    <row r="178">
      <c r="A178" s="15">
        <f>IF(A177="","",IF(G177&gt;0.005,A177+1,""))</f>
        <v/>
      </c>
      <c r="B178" s="16">
        <f>IF(A178="","",EDATE($C$9,A178-1))</f>
        <v/>
      </c>
      <c r="C178" s="17">
        <f>IF(A178="","",MIN($F$6,G177+F178))</f>
        <v/>
      </c>
      <c r="D178" s="18">
        <f>IF(A178="","",MAX(0,MIN($C$10,G177+F178-C178)))</f>
        <v/>
      </c>
      <c r="E178" s="17">
        <f>IF(A178="","",C178+D178-F178)</f>
        <v/>
      </c>
      <c r="F178" s="17">
        <f>IF(A178="","",G177*$C$7/12)</f>
        <v/>
      </c>
      <c r="G178" s="17">
        <f>IF(A178="","",G177-E178)</f>
        <v/>
      </c>
    </row>
    <row r="179">
      <c r="A179" s="19">
        <f>IF(A178="","",IF(G178&gt;0.005,A178+1,""))</f>
        <v/>
      </c>
      <c r="B179" s="20">
        <f>IF(A179="","",EDATE($C$9,A179-1))</f>
        <v/>
      </c>
      <c r="C179" s="21">
        <f>IF(A179="","",MIN($F$6,G178+F179))</f>
        <v/>
      </c>
      <c r="D179" s="22">
        <f>IF(A179="","",MAX(0,MIN($C$10,G178+F179-C179)))</f>
        <v/>
      </c>
      <c r="E179" s="21">
        <f>IF(A179="","",C179+D179-F179)</f>
        <v/>
      </c>
      <c r="F179" s="21">
        <f>IF(A179="","",G178*$C$7/12)</f>
        <v/>
      </c>
      <c r="G179" s="21">
        <f>IF(A179="","",G178-E179)</f>
        <v/>
      </c>
    </row>
    <row r="180">
      <c r="A180" s="15">
        <f>IF(A179="","",IF(G179&gt;0.005,A179+1,""))</f>
        <v/>
      </c>
      <c r="B180" s="16">
        <f>IF(A180="","",EDATE($C$9,A180-1))</f>
        <v/>
      </c>
      <c r="C180" s="17">
        <f>IF(A180="","",MIN($F$6,G179+F180))</f>
        <v/>
      </c>
      <c r="D180" s="18">
        <f>IF(A180="","",MAX(0,MIN($C$10,G179+F180-C180)))</f>
        <v/>
      </c>
      <c r="E180" s="17">
        <f>IF(A180="","",C180+D180-F180)</f>
        <v/>
      </c>
      <c r="F180" s="17">
        <f>IF(A180="","",G179*$C$7/12)</f>
        <v/>
      </c>
      <c r="G180" s="17">
        <f>IF(A180="","",G179-E180)</f>
        <v/>
      </c>
    </row>
    <row r="181">
      <c r="A181" s="19">
        <f>IF(A180="","",IF(G180&gt;0.005,A180+1,""))</f>
        <v/>
      </c>
      <c r="B181" s="20">
        <f>IF(A181="","",EDATE($C$9,A181-1))</f>
        <v/>
      </c>
      <c r="C181" s="21">
        <f>IF(A181="","",MIN($F$6,G180+F181))</f>
        <v/>
      </c>
      <c r="D181" s="22">
        <f>IF(A181="","",MAX(0,MIN($C$10,G180+F181-C181)))</f>
        <v/>
      </c>
      <c r="E181" s="21">
        <f>IF(A181="","",C181+D181-F181)</f>
        <v/>
      </c>
      <c r="F181" s="21">
        <f>IF(A181="","",G180*$C$7/12)</f>
        <v/>
      </c>
      <c r="G181" s="21">
        <f>IF(A181="","",G180-E181)</f>
        <v/>
      </c>
    </row>
    <row r="182">
      <c r="A182" s="15">
        <f>IF(A181="","",IF(G181&gt;0.005,A181+1,""))</f>
        <v/>
      </c>
      <c r="B182" s="16">
        <f>IF(A182="","",EDATE($C$9,A182-1))</f>
        <v/>
      </c>
      <c r="C182" s="17">
        <f>IF(A182="","",MIN($F$6,G181+F182))</f>
        <v/>
      </c>
      <c r="D182" s="18">
        <f>IF(A182="","",MAX(0,MIN($C$10,G181+F182-C182)))</f>
        <v/>
      </c>
      <c r="E182" s="17">
        <f>IF(A182="","",C182+D182-F182)</f>
        <v/>
      </c>
      <c r="F182" s="17">
        <f>IF(A182="","",G181*$C$7/12)</f>
        <v/>
      </c>
      <c r="G182" s="17">
        <f>IF(A182="","",G181-E182)</f>
        <v/>
      </c>
    </row>
    <row r="183">
      <c r="A183" s="19">
        <f>IF(A182="","",IF(G182&gt;0.005,A182+1,""))</f>
        <v/>
      </c>
      <c r="B183" s="20">
        <f>IF(A183="","",EDATE($C$9,A183-1))</f>
        <v/>
      </c>
      <c r="C183" s="21">
        <f>IF(A183="","",MIN($F$6,G182+F183))</f>
        <v/>
      </c>
      <c r="D183" s="22">
        <f>IF(A183="","",MAX(0,MIN($C$10,G182+F183-C183)))</f>
        <v/>
      </c>
      <c r="E183" s="21">
        <f>IF(A183="","",C183+D183-F183)</f>
        <v/>
      </c>
      <c r="F183" s="21">
        <f>IF(A183="","",G182*$C$7/12)</f>
        <v/>
      </c>
      <c r="G183" s="21">
        <f>IF(A183="","",G182-E183)</f>
        <v/>
      </c>
    </row>
    <row r="184">
      <c r="A184" s="15">
        <f>IF(A183="","",IF(G183&gt;0.005,A183+1,""))</f>
        <v/>
      </c>
      <c r="B184" s="16">
        <f>IF(A184="","",EDATE($C$9,A184-1))</f>
        <v/>
      </c>
      <c r="C184" s="17">
        <f>IF(A184="","",MIN($F$6,G183+F184))</f>
        <v/>
      </c>
      <c r="D184" s="18">
        <f>IF(A184="","",MAX(0,MIN($C$10,G183+F184-C184)))</f>
        <v/>
      </c>
      <c r="E184" s="17">
        <f>IF(A184="","",C184+D184-F184)</f>
        <v/>
      </c>
      <c r="F184" s="17">
        <f>IF(A184="","",G183*$C$7/12)</f>
        <v/>
      </c>
      <c r="G184" s="17">
        <f>IF(A184="","",G183-E184)</f>
        <v/>
      </c>
    </row>
    <row r="185">
      <c r="A185" s="19">
        <f>IF(A184="","",IF(G184&gt;0.005,A184+1,""))</f>
        <v/>
      </c>
      <c r="B185" s="20">
        <f>IF(A185="","",EDATE($C$9,A185-1))</f>
        <v/>
      </c>
      <c r="C185" s="21">
        <f>IF(A185="","",MIN($F$6,G184+F185))</f>
        <v/>
      </c>
      <c r="D185" s="22">
        <f>IF(A185="","",MAX(0,MIN($C$10,G184+F185-C185)))</f>
        <v/>
      </c>
      <c r="E185" s="21">
        <f>IF(A185="","",C185+D185-F185)</f>
        <v/>
      </c>
      <c r="F185" s="21">
        <f>IF(A185="","",G184*$C$7/12)</f>
        <v/>
      </c>
      <c r="G185" s="21">
        <f>IF(A185="","",G184-E185)</f>
        <v/>
      </c>
    </row>
    <row r="186">
      <c r="A186" s="15">
        <f>IF(A185="","",IF(G185&gt;0.005,A185+1,""))</f>
        <v/>
      </c>
      <c r="B186" s="16">
        <f>IF(A186="","",EDATE($C$9,A186-1))</f>
        <v/>
      </c>
      <c r="C186" s="17">
        <f>IF(A186="","",MIN($F$6,G185+F186))</f>
        <v/>
      </c>
      <c r="D186" s="18">
        <f>IF(A186="","",MAX(0,MIN($C$10,G185+F186-C186)))</f>
        <v/>
      </c>
      <c r="E186" s="17">
        <f>IF(A186="","",C186+D186-F186)</f>
        <v/>
      </c>
      <c r="F186" s="17">
        <f>IF(A186="","",G185*$C$7/12)</f>
        <v/>
      </c>
      <c r="G186" s="17">
        <f>IF(A186="","",G185-E186)</f>
        <v/>
      </c>
    </row>
    <row r="187">
      <c r="A187" s="19">
        <f>IF(A186="","",IF(G186&gt;0.005,A186+1,""))</f>
        <v/>
      </c>
      <c r="B187" s="20">
        <f>IF(A187="","",EDATE($C$9,A187-1))</f>
        <v/>
      </c>
      <c r="C187" s="21">
        <f>IF(A187="","",MIN($F$6,G186+F187))</f>
        <v/>
      </c>
      <c r="D187" s="22">
        <f>IF(A187="","",MAX(0,MIN($C$10,G186+F187-C187)))</f>
        <v/>
      </c>
      <c r="E187" s="21">
        <f>IF(A187="","",C187+D187-F187)</f>
        <v/>
      </c>
      <c r="F187" s="21">
        <f>IF(A187="","",G186*$C$7/12)</f>
        <v/>
      </c>
      <c r="G187" s="21">
        <f>IF(A187="","",G186-E187)</f>
        <v/>
      </c>
    </row>
    <row r="188">
      <c r="A188" s="15">
        <f>IF(A187="","",IF(G187&gt;0.005,A187+1,""))</f>
        <v/>
      </c>
      <c r="B188" s="16">
        <f>IF(A188="","",EDATE($C$9,A188-1))</f>
        <v/>
      </c>
      <c r="C188" s="17">
        <f>IF(A188="","",MIN($F$6,G187+F188))</f>
        <v/>
      </c>
      <c r="D188" s="18">
        <f>IF(A188="","",MAX(0,MIN($C$10,G187+F188-C188)))</f>
        <v/>
      </c>
      <c r="E188" s="17">
        <f>IF(A188="","",C188+D188-F188)</f>
        <v/>
      </c>
      <c r="F188" s="17">
        <f>IF(A188="","",G187*$C$7/12)</f>
        <v/>
      </c>
      <c r="G188" s="17">
        <f>IF(A188="","",G187-E188)</f>
        <v/>
      </c>
    </row>
    <row r="189">
      <c r="A189" s="19">
        <f>IF(A188="","",IF(G188&gt;0.005,A188+1,""))</f>
        <v/>
      </c>
      <c r="B189" s="20">
        <f>IF(A189="","",EDATE($C$9,A189-1))</f>
        <v/>
      </c>
      <c r="C189" s="21">
        <f>IF(A189="","",MIN($F$6,G188+F189))</f>
        <v/>
      </c>
      <c r="D189" s="22">
        <f>IF(A189="","",MAX(0,MIN($C$10,G188+F189-C189)))</f>
        <v/>
      </c>
      <c r="E189" s="21">
        <f>IF(A189="","",C189+D189-F189)</f>
        <v/>
      </c>
      <c r="F189" s="21">
        <f>IF(A189="","",G188*$C$7/12)</f>
        <v/>
      </c>
      <c r="G189" s="21">
        <f>IF(A189="","",G188-E189)</f>
        <v/>
      </c>
    </row>
    <row r="190">
      <c r="A190" s="15">
        <f>IF(A189="","",IF(G189&gt;0.005,A189+1,""))</f>
        <v/>
      </c>
      <c r="B190" s="16">
        <f>IF(A190="","",EDATE($C$9,A190-1))</f>
        <v/>
      </c>
      <c r="C190" s="17">
        <f>IF(A190="","",MIN($F$6,G189+F190))</f>
        <v/>
      </c>
      <c r="D190" s="18">
        <f>IF(A190="","",MAX(0,MIN($C$10,G189+F190-C190)))</f>
        <v/>
      </c>
      <c r="E190" s="17">
        <f>IF(A190="","",C190+D190-F190)</f>
        <v/>
      </c>
      <c r="F190" s="17">
        <f>IF(A190="","",G189*$C$7/12)</f>
        <v/>
      </c>
      <c r="G190" s="17">
        <f>IF(A190="","",G189-E190)</f>
        <v/>
      </c>
    </row>
    <row r="191">
      <c r="A191" s="19">
        <f>IF(A190="","",IF(G190&gt;0.005,A190+1,""))</f>
        <v/>
      </c>
      <c r="B191" s="20">
        <f>IF(A191="","",EDATE($C$9,A191-1))</f>
        <v/>
      </c>
      <c r="C191" s="21">
        <f>IF(A191="","",MIN($F$6,G190+F191))</f>
        <v/>
      </c>
      <c r="D191" s="22">
        <f>IF(A191="","",MAX(0,MIN($C$10,G190+F191-C191)))</f>
        <v/>
      </c>
      <c r="E191" s="21">
        <f>IF(A191="","",C191+D191-F191)</f>
        <v/>
      </c>
      <c r="F191" s="21">
        <f>IF(A191="","",G190*$C$7/12)</f>
        <v/>
      </c>
      <c r="G191" s="21">
        <f>IF(A191="","",G190-E191)</f>
        <v/>
      </c>
    </row>
    <row r="192">
      <c r="A192" s="15">
        <f>IF(A191="","",IF(G191&gt;0.005,A191+1,""))</f>
        <v/>
      </c>
      <c r="B192" s="16">
        <f>IF(A192="","",EDATE($C$9,A192-1))</f>
        <v/>
      </c>
      <c r="C192" s="17">
        <f>IF(A192="","",MIN($F$6,G191+F192))</f>
        <v/>
      </c>
      <c r="D192" s="18">
        <f>IF(A192="","",MAX(0,MIN($C$10,G191+F192-C192)))</f>
        <v/>
      </c>
      <c r="E192" s="17">
        <f>IF(A192="","",C192+D192-F192)</f>
        <v/>
      </c>
      <c r="F192" s="17">
        <f>IF(A192="","",G191*$C$7/12)</f>
        <v/>
      </c>
      <c r="G192" s="17">
        <f>IF(A192="","",G191-E192)</f>
        <v/>
      </c>
    </row>
    <row r="193">
      <c r="A193" s="19">
        <f>IF(A192="","",IF(G192&gt;0.005,A192+1,""))</f>
        <v/>
      </c>
      <c r="B193" s="20">
        <f>IF(A193="","",EDATE($C$9,A193-1))</f>
        <v/>
      </c>
      <c r="C193" s="21">
        <f>IF(A193="","",MIN($F$6,G192+F193))</f>
        <v/>
      </c>
      <c r="D193" s="22">
        <f>IF(A193="","",MAX(0,MIN($C$10,G192+F193-C193)))</f>
        <v/>
      </c>
      <c r="E193" s="21">
        <f>IF(A193="","",C193+D193-F193)</f>
        <v/>
      </c>
      <c r="F193" s="21">
        <f>IF(A193="","",G192*$C$7/12)</f>
        <v/>
      </c>
      <c r="G193" s="21">
        <f>IF(A193="","",G192-E193)</f>
        <v/>
      </c>
    </row>
    <row r="194">
      <c r="A194" s="15">
        <f>IF(A193="","",IF(G193&gt;0.005,A193+1,""))</f>
        <v/>
      </c>
      <c r="B194" s="16">
        <f>IF(A194="","",EDATE($C$9,A194-1))</f>
        <v/>
      </c>
      <c r="C194" s="17">
        <f>IF(A194="","",MIN($F$6,G193+F194))</f>
        <v/>
      </c>
      <c r="D194" s="18">
        <f>IF(A194="","",MAX(0,MIN($C$10,G193+F194-C194)))</f>
        <v/>
      </c>
      <c r="E194" s="17">
        <f>IF(A194="","",C194+D194-F194)</f>
        <v/>
      </c>
      <c r="F194" s="17">
        <f>IF(A194="","",G193*$C$7/12)</f>
        <v/>
      </c>
      <c r="G194" s="17">
        <f>IF(A194="","",G193-E194)</f>
        <v/>
      </c>
    </row>
    <row r="195">
      <c r="A195" s="19">
        <f>IF(A194="","",IF(G194&gt;0.005,A194+1,""))</f>
        <v/>
      </c>
      <c r="B195" s="20">
        <f>IF(A195="","",EDATE($C$9,A195-1))</f>
        <v/>
      </c>
      <c r="C195" s="21">
        <f>IF(A195="","",MIN($F$6,G194+F195))</f>
        <v/>
      </c>
      <c r="D195" s="22">
        <f>IF(A195="","",MAX(0,MIN($C$10,G194+F195-C195)))</f>
        <v/>
      </c>
      <c r="E195" s="21">
        <f>IF(A195="","",C195+D195-F195)</f>
        <v/>
      </c>
      <c r="F195" s="21">
        <f>IF(A195="","",G194*$C$7/12)</f>
        <v/>
      </c>
      <c r="G195" s="21">
        <f>IF(A195="","",G194-E195)</f>
        <v/>
      </c>
    </row>
    <row r="196">
      <c r="A196" s="15">
        <f>IF(A195="","",IF(G195&gt;0.005,A195+1,""))</f>
        <v/>
      </c>
      <c r="B196" s="16">
        <f>IF(A196="","",EDATE($C$9,A196-1))</f>
        <v/>
      </c>
      <c r="C196" s="17">
        <f>IF(A196="","",MIN($F$6,G195+F196))</f>
        <v/>
      </c>
      <c r="D196" s="18">
        <f>IF(A196="","",MAX(0,MIN($C$10,G195+F196-C196)))</f>
        <v/>
      </c>
      <c r="E196" s="17">
        <f>IF(A196="","",C196+D196-F196)</f>
        <v/>
      </c>
      <c r="F196" s="17">
        <f>IF(A196="","",G195*$C$7/12)</f>
        <v/>
      </c>
      <c r="G196" s="17">
        <f>IF(A196="","",G195-E196)</f>
        <v/>
      </c>
    </row>
    <row r="197">
      <c r="A197" s="19">
        <f>IF(A196="","",IF(G196&gt;0.005,A196+1,""))</f>
        <v/>
      </c>
      <c r="B197" s="20">
        <f>IF(A197="","",EDATE($C$9,A197-1))</f>
        <v/>
      </c>
      <c r="C197" s="21">
        <f>IF(A197="","",MIN($F$6,G196+F197))</f>
        <v/>
      </c>
      <c r="D197" s="22">
        <f>IF(A197="","",MAX(0,MIN($C$10,G196+F197-C197)))</f>
        <v/>
      </c>
      <c r="E197" s="21">
        <f>IF(A197="","",C197+D197-F197)</f>
        <v/>
      </c>
      <c r="F197" s="21">
        <f>IF(A197="","",G196*$C$7/12)</f>
        <v/>
      </c>
      <c r="G197" s="21">
        <f>IF(A197="","",G196-E197)</f>
        <v/>
      </c>
    </row>
    <row r="198">
      <c r="A198" s="15">
        <f>IF(A197="","",IF(G197&gt;0.005,A197+1,""))</f>
        <v/>
      </c>
      <c r="B198" s="16">
        <f>IF(A198="","",EDATE($C$9,A198-1))</f>
        <v/>
      </c>
      <c r="C198" s="17">
        <f>IF(A198="","",MIN($F$6,G197+F198))</f>
        <v/>
      </c>
      <c r="D198" s="18">
        <f>IF(A198="","",MAX(0,MIN($C$10,G197+F198-C198)))</f>
        <v/>
      </c>
      <c r="E198" s="17">
        <f>IF(A198="","",C198+D198-F198)</f>
        <v/>
      </c>
      <c r="F198" s="17">
        <f>IF(A198="","",G197*$C$7/12)</f>
        <v/>
      </c>
      <c r="G198" s="17">
        <f>IF(A198="","",G197-E198)</f>
        <v/>
      </c>
    </row>
    <row r="199">
      <c r="A199" s="19">
        <f>IF(A198="","",IF(G198&gt;0.005,A198+1,""))</f>
        <v/>
      </c>
      <c r="B199" s="20">
        <f>IF(A199="","",EDATE($C$9,A199-1))</f>
        <v/>
      </c>
      <c r="C199" s="21">
        <f>IF(A199="","",MIN($F$6,G198+F199))</f>
        <v/>
      </c>
      <c r="D199" s="22">
        <f>IF(A199="","",MAX(0,MIN($C$10,G198+F199-C199)))</f>
        <v/>
      </c>
      <c r="E199" s="21">
        <f>IF(A199="","",C199+D199-F199)</f>
        <v/>
      </c>
      <c r="F199" s="21">
        <f>IF(A199="","",G198*$C$7/12)</f>
        <v/>
      </c>
      <c r="G199" s="21">
        <f>IF(A199="","",G198-E199)</f>
        <v/>
      </c>
    </row>
    <row r="200">
      <c r="A200" s="15">
        <f>IF(A199="","",IF(G199&gt;0.005,A199+1,""))</f>
        <v/>
      </c>
      <c r="B200" s="16">
        <f>IF(A200="","",EDATE($C$9,A200-1))</f>
        <v/>
      </c>
      <c r="C200" s="17">
        <f>IF(A200="","",MIN($F$6,G199+F200))</f>
        <v/>
      </c>
      <c r="D200" s="18">
        <f>IF(A200="","",MAX(0,MIN($C$10,G199+F200-C200)))</f>
        <v/>
      </c>
      <c r="E200" s="17">
        <f>IF(A200="","",C200+D200-F200)</f>
        <v/>
      </c>
      <c r="F200" s="17">
        <f>IF(A200="","",G199*$C$7/12)</f>
        <v/>
      </c>
      <c r="G200" s="17">
        <f>IF(A200="","",G199-E200)</f>
        <v/>
      </c>
    </row>
    <row r="201">
      <c r="A201" s="19">
        <f>IF(A200="","",IF(G200&gt;0.005,A200+1,""))</f>
        <v/>
      </c>
      <c r="B201" s="20">
        <f>IF(A201="","",EDATE($C$9,A201-1))</f>
        <v/>
      </c>
      <c r="C201" s="21">
        <f>IF(A201="","",MIN($F$6,G200+F201))</f>
        <v/>
      </c>
      <c r="D201" s="22">
        <f>IF(A201="","",MAX(0,MIN($C$10,G200+F201-C201)))</f>
        <v/>
      </c>
      <c r="E201" s="21">
        <f>IF(A201="","",C201+D201-F201)</f>
        <v/>
      </c>
      <c r="F201" s="21">
        <f>IF(A201="","",G200*$C$7/12)</f>
        <v/>
      </c>
      <c r="G201" s="21">
        <f>IF(A201="","",G200-E201)</f>
        <v/>
      </c>
    </row>
    <row r="202">
      <c r="A202" s="15">
        <f>IF(A201="","",IF(G201&gt;0.005,A201+1,""))</f>
        <v/>
      </c>
      <c r="B202" s="16">
        <f>IF(A202="","",EDATE($C$9,A202-1))</f>
        <v/>
      </c>
      <c r="C202" s="17">
        <f>IF(A202="","",MIN($F$6,G201+F202))</f>
        <v/>
      </c>
      <c r="D202" s="18">
        <f>IF(A202="","",MAX(0,MIN($C$10,G201+F202-C202)))</f>
        <v/>
      </c>
      <c r="E202" s="17">
        <f>IF(A202="","",C202+D202-F202)</f>
        <v/>
      </c>
      <c r="F202" s="17">
        <f>IF(A202="","",G201*$C$7/12)</f>
        <v/>
      </c>
      <c r="G202" s="17">
        <f>IF(A202="","",G201-E202)</f>
        <v/>
      </c>
    </row>
    <row r="203">
      <c r="A203" s="19">
        <f>IF(A202="","",IF(G202&gt;0.005,A202+1,""))</f>
        <v/>
      </c>
      <c r="B203" s="20">
        <f>IF(A203="","",EDATE($C$9,A203-1))</f>
        <v/>
      </c>
      <c r="C203" s="21">
        <f>IF(A203="","",MIN($F$6,G202+F203))</f>
        <v/>
      </c>
      <c r="D203" s="22">
        <f>IF(A203="","",MAX(0,MIN($C$10,G202+F203-C203)))</f>
        <v/>
      </c>
      <c r="E203" s="21">
        <f>IF(A203="","",C203+D203-F203)</f>
        <v/>
      </c>
      <c r="F203" s="21">
        <f>IF(A203="","",G202*$C$7/12)</f>
        <v/>
      </c>
      <c r="G203" s="21">
        <f>IF(A203="","",G202-E203)</f>
        <v/>
      </c>
    </row>
    <row r="204">
      <c r="A204" s="15">
        <f>IF(A203="","",IF(G203&gt;0.005,A203+1,""))</f>
        <v/>
      </c>
      <c r="B204" s="16">
        <f>IF(A204="","",EDATE($C$9,A204-1))</f>
        <v/>
      </c>
      <c r="C204" s="17">
        <f>IF(A204="","",MIN($F$6,G203+F204))</f>
        <v/>
      </c>
      <c r="D204" s="18">
        <f>IF(A204="","",MAX(0,MIN($C$10,G203+F204-C204)))</f>
        <v/>
      </c>
      <c r="E204" s="17">
        <f>IF(A204="","",C204+D204-F204)</f>
        <v/>
      </c>
      <c r="F204" s="17">
        <f>IF(A204="","",G203*$C$7/12)</f>
        <v/>
      </c>
      <c r="G204" s="17">
        <f>IF(A204="","",G203-E204)</f>
        <v/>
      </c>
    </row>
    <row r="205">
      <c r="A205" s="19">
        <f>IF(A204="","",IF(G204&gt;0.005,A204+1,""))</f>
        <v/>
      </c>
      <c r="B205" s="20">
        <f>IF(A205="","",EDATE($C$9,A205-1))</f>
        <v/>
      </c>
      <c r="C205" s="21">
        <f>IF(A205="","",MIN($F$6,G204+F205))</f>
        <v/>
      </c>
      <c r="D205" s="22">
        <f>IF(A205="","",MAX(0,MIN($C$10,G204+F205-C205)))</f>
        <v/>
      </c>
      <c r="E205" s="21">
        <f>IF(A205="","",C205+D205-F205)</f>
        <v/>
      </c>
      <c r="F205" s="21">
        <f>IF(A205="","",G204*$C$7/12)</f>
        <v/>
      </c>
      <c r="G205" s="21">
        <f>IF(A205="","",G204-E205)</f>
        <v/>
      </c>
    </row>
    <row r="206">
      <c r="A206" s="15">
        <f>IF(A205="","",IF(G205&gt;0.005,A205+1,""))</f>
        <v/>
      </c>
      <c r="B206" s="16">
        <f>IF(A206="","",EDATE($C$9,A206-1))</f>
        <v/>
      </c>
      <c r="C206" s="17">
        <f>IF(A206="","",MIN($F$6,G205+F206))</f>
        <v/>
      </c>
      <c r="D206" s="18">
        <f>IF(A206="","",MAX(0,MIN($C$10,G205+F206-C206)))</f>
        <v/>
      </c>
      <c r="E206" s="17">
        <f>IF(A206="","",C206+D206-F206)</f>
        <v/>
      </c>
      <c r="F206" s="17">
        <f>IF(A206="","",G205*$C$7/12)</f>
        <v/>
      </c>
      <c r="G206" s="17">
        <f>IF(A206="","",G205-E206)</f>
        <v/>
      </c>
    </row>
    <row r="207">
      <c r="A207" s="19">
        <f>IF(A206="","",IF(G206&gt;0.005,A206+1,""))</f>
        <v/>
      </c>
      <c r="B207" s="20">
        <f>IF(A207="","",EDATE($C$9,A207-1))</f>
        <v/>
      </c>
      <c r="C207" s="21">
        <f>IF(A207="","",MIN($F$6,G206+F207))</f>
        <v/>
      </c>
      <c r="D207" s="22">
        <f>IF(A207="","",MAX(0,MIN($C$10,G206+F207-C207)))</f>
        <v/>
      </c>
      <c r="E207" s="21">
        <f>IF(A207="","",C207+D207-F207)</f>
        <v/>
      </c>
      <c r="F207" s="21">
        <f>IF(A207="","",G206*$C$7/12)</f>
        <v/>
      </c>
      <c r="G207" s="21">
        <f>IF(A207="","",G206-E207)</f>
        <v/>
      </c>
    </row>
    <row r="208">
      <c r="A208" s="15">
        <f>IF(A207="","",IF(G207&gt;0.005,A207+1,""))</f>
        <v/>
      </c>
      <c r="B208" s="16">
        <f>IF(A208="","",EDATE($C$9,A208-1))</f>
        <v/>
      </c>
      <c r="C208" s="17">
        <f>IF(A208="","",MIN($F$6,G207+F208))</f>
        <v/>
      </c>
      <c r="D208" s="18">
        <f>IF(A208="","",MAX(0,MIN($C$10,G207+F208-C208)))</f>
        <v/>
      </c>
      <c r="E208" s="17">
        <f>IF(A208="","",C208+D208-F208)</f>
        <v/>
      </c>
      <c r="F208" s="17">
        <f>IF(A208="","",G207*$C$7/12)</f>
        <v/>
      </c>
      <c r="G208" s="17">
        <f>IF(A208="","",G207-E208)</f>
        <v/>
      </c>
    </row>
    <row r="209">
      <c r="A209" s="19">
        <f>IF(A208="","",IF(G208&gt;0.005,A208+1,""))</f>
        <v/>
      </c>
      <c r="B209" s="20">
        <f>IF(A209="","",EDATE($C$9,A209-1))</f>
        <v/>
      </c>
      <c r="C209" s="21">
        <f>IF(A209="","",MIN($F$6,G208+F209))</f>
        <v/>
      </c>
      <c r="D209" s="22">
        <f>IF(A209="","",MAX(0,MIN($C$10,G208+F209-C209)))</f>
        <v/>
      </c>
      <c r="E209" s="21">
        <f>IF(A209="","",C209+D209-F209)</f>
        <v/>
      </c>
      <c r="F209" s="21">
        <f>IF(A209="","",G208*$C$7/12)</f>
        <v/>
      </c>
      <c r="G209" s="21">
        <f>IF(A209="","",G208-E209)</f>
        <v/>
      </c>
    </row>
    <row r="210">
      <c r="A210" s="15">
        <f>IF(A209="","",IF(G209&gt;0.005,A209+1,""))</f>
        <v/>
      </c>
      <c r="B210" s="16">
        <f>IF(A210="","",EDATE($C$9,A210-1))</f>
        <v/>
      </c>
      <c r="C210" s="17">
        <f>IF(A210="","",MIN($F$6,G209+F210))</f>
        <v/>
      </c>
      <c r="D210" s="18">
        <f>IF(A210="","",MAX(0,MIN($C$10,G209+F210-C210)))</f>
        <v/>
      </c>
      <c r="E210" s="17">
        <f>IF(A210="","",C210+D210-F210)</f>
        <v/>
      </c>
      <c r="F210" s="17">
        <f>IF(A210="","",G209*$C$7/12)</f>
        <v/>
      </c>
      <c r="G210" s="17">
        <f>IF(A210="","",G209-E210)</f>
        <v/>
      </c>
    </row>
    <row r="211">
      <c r="A211" s="19">
        <f>IF(A210="","",IF(G210&gt;0.005,A210+1,""))</f>
        <v/>
      </c>
      <c r="B211" s="20">
        <f>IF(A211="","",EDATE($C$9,A211-1))</f>
        <v/>
      </c>
      <c r="C211" s="21">
        <f>IF(A211="","",MIN($F$6,G210+F211))</f>
        <v/>
      </c>
      <c r="D211" s="22">
        <f>IF(A211="","",MAX(0,MIN($C$10,G210+F211-C211)))</f>
        <v/>
      </c>
      <c r="E211" s="21">
        <f>IF(A211="","",C211+D211-F211)</f>
        <v/>
      </c>
      <c r="F211" s="21">
        <f>IF(A211="","",G210*$C$7/12)</f>
        <v/>
      </c>
      <c r="G211" s="21">
        <f>IF(A211="","",G210-E211)</f>
        <v/>
      </c>
    </row>
    <row r="212">
      <c r="A212" s="15">
        <f>IF(A211="","",IF(G211&gt;0.005,A211+1,""))</f>
        <v/>
      </c>
      <c r="B212" s="16">
        <f>IF(A212="","",EDATE($C$9,A212-1))</f>
        <v/>
      </c>
      <c r="C212" s="17">
        <f>IF(A212="","",MIN($F$6,G211+F212))</f>
        <v/>
      </c>
      <c r="D212" s="18">
        <f>IF(A212="","",MAX(0,MIN($C$10,G211+F212-C212)))</f>
        <v/>
      </c>
      <c r="E212" s="17">
        <f>IF(A212="","",C212+D212-F212)</f>
        <v/>
      </c>
      <c r="F212" s="17">
        <f>IF(A212="","",G211*$C$7/12)</f>
        <v/>
      </c>
      <c r="G212" s="17">
        <f>IF(A212="","",G211-E212)</f>
        <v/>
      </c>
    </row>
    <row r="213">
      <c r="A213" s="19">
        <f>IF(A212="","",IF(G212&gt;0.005,A212+1,""))</f>
        <v/>
      </c>
      <c r="B213" s="20">
        <f>IF(A213="","",EDATE($C$9,A213-1))</f>
        <v/>
      </c>
      <c r="C213" s="21">
        <f>IF(A213="","",MIN($F$6,G212+F213))</f>
        <v/>
      </c>
      <c r="D213" s="22">
        <f>IF(A213="","",MAX(0,MIN($C$10,G212+F213-C213)))</f>
        <v/>
      </c>
      <c r="E213" s="21">
        <f>IF(A213="","",C213+D213-F213)</f>
        <v/>
      </c>
      <c r="F213" s="21">
        <f>IF(A213="","",G212*$C$7/12)</f>
        <v/>
      </c>
      <c r="G213" s="21">
        <f>IF(A213="","",G212-E213)</f>
        <v/>
      </c>
    </row>
    <row r="214">
      <c r="A214" s="15">
        <f>IF(A213="","",IF(G213&gt;0.005,A213+1,""))</f>
        <v/>
      </c>
      <c r="B214" s="16">
        <f>IF(A214="","",EDATE($C$9,A214-1))</f>
        <v/>
      </c>
      <c r="C214" s="17">
        <f>IF(A214="","",MIN($F$6,G213+F214))</f>
        <v/>
      </c>
      <c r="D214" s="18">
        <f>IF(A214="","",MAX(0,MIN($C$10,G213+F214-C214)))</f>
        <v/>
      </c>
      <c r="E214" s="17">
        <f>IF(A214="","",C214+D214-F214)</f>
        <v/>
      </c>
      <c r="F214" s="17">
        <f>IF(A214="","",G213*$C$7/12)</f>
        <v/>
      </c>
      <c r="G214" s="17">
        <f>IF(A214="","",G213-E214)</f>
        <v/>
      </c>
    </row>
    <row r="215">
      <c r="A215" s="19">
        <f>IF(A214="","",IF(G214&gt;0.005,A214+1,""))</f>
        <v/>
      </c>
      <c r="B215" s="20">
        <f>IF(A215="","",EDATE($C$9,A215-1))</f>
        <v/>
      </c>
      <c r="C215" s="21">
        <f>IF(A215="","",MIN($F$6,G214+F215))</f>
        <v/>
      </c>
      <c r="D215" s="22">
        <f>IF(A215="","",MAX(0,MIN($C$10,G214+F215-C215)))</f>
        <v/>
      </c>
      <c r="E215" s="21">
        <f>IF(A215="","",C215+D215-F215)</f>
        <v/>
      </c>
      <c r="F215" s="21">
        <f>IF(A215="","",G214*$C$7/12)</f>
        <v/>
      </c>
      <c r="G215" s="21">
        <f>IF(A215="","",G214-E215)</f>
        <v/>
      </c>
    </row>
    <row r="216">
      <c r="A216" s="15">
        <f>IF(A215="","",IF(G215&gt;0.005,A215+1,""))</f>
        <v/>
      </c>
      <c r="B216" s="16">
        <f>IF(A216="","",EDATE($C$9,A216-1))</f>
        <v/>
      </c>
      <c r="C216" s="17">
        <f>IF(A216="","",MIN($F$6,G215+F216))</f>
        <v/>
      </c>
      <c r="D216" s="18">
        <f>IF(A216="","",MAX(0,MIN($C$10,G215+F216-C216)))</f>
        <v/>
      </c>
      <c r="E216" s="17">
        <f>IF(A216="","",C216+D216-F216)</f>
        <v/>
      </c>
      <c r="F216" s="17">
        <f>IF(A216="","",G215*$C$7/12)</f>
        <v/>
      </c>
      <c r="G216" s="17">
        <f>IF(A216="","",G215-E216)</f>
        <v/>
      </c>
    </row>
    <row r="217">
      <c r="A217" s="19">
        <f>IF(A216="","",IF(G216&gt;0.005,A216+1,""))</f>
        <v/>
      </c>
      <c r="B217" s="20">
        <f>IF(A217="","",EDATE($C$9,A217-1))</f>
        <v/>
      </c>
      <c r="C217" s="21">
        <f>IF(A217="","",MIN($F$6,G216+F217))</f>
        <v/>
      </c>
      <c r="D217" s="22">
        <f>IF(A217="","",MAX(0,MIN($C$10,G216+F217-C217)))</f>
        <v/>
      </c>
      <c r="E217" s="21">
        <f>IF(A217="","",C217+D217-F217)</f>
        <v/>
      </c>
      <c r="F217" s="21">
        <f>IF(A217="","",G216*$C$7/12)</f>
        <v/>
      </c>
      <c r="G217" s="21">
        <f>IF(A217="","",G216-E217)</f>
        <v/>
      </c>
    </row>
    <row r="218">
      <c r="A218" s="15">
        <f>IF(A217="","",IF(G217&gt;0.005,A217+1,""))</f>
        <v/>
      </c>
      <c r="B218" s="16">
        <f>IF(A218="","",EDATE($C$9,A218-1))</f>
        <v/>
      </c>
      <c r="C218" s="17">
        <f>IF(A218="","",MIN($F$6,G217+F218))</f>
        <v/>
      </c>
      <c r="D218" s="18">
        <f>IF(A218="","",MAX(0,MIN($C$10,G217+F218-C218)))</f>
        <v/>
      </c>
      <c r="E218" s="17">
        <f>IF(A218="","",C218+D218-F218)</f>
        <v/>
      </c>
      <c r="F218" s="17">
        <f>IF(A218="","",G217*$C$7/12)</f>
        <v/>
      </c>
      <c r="G218" s="17">
        <f>IF(A218="","",G217-E218)</f>
        <v/>
      </c>
    </row>
    <row r="219">
      <c r="A219" s="19">
        <f>IF(A218="","",IF(G218&gt;0.005,A218+1,""))</f>
        <v/>
      </c>
      <c r="B219" s="20">
        <f>IF(A219="","",EDATE($C$9,A219-1))</f>
        <v/>
      </c>
      <c r="C219" s="21">
        <f>IF(A219="","",MIN($F$6,G218+F219))</f>
        <v/>
      </c>
      <c r="D219" s="22">
        <f>IF(A219="","",MAX(0,MIN($C$10,G218+F219-C219)))</f>
        <v/>
      </c>
      <c r="E219" s="21">
        <f>IF(A219="","",C219+D219-F219)</f>
        <v/>
      </c>
      <c r="F219" s="21">
        <f>IF(A219="","",G218*$C$7/12)</f>
        <v/>
      </c>
      <c r="G219" s="21">
        <f>IF(A219="","",G218-E219)</f>
        <v/>
      </c>
    </row>
    <row r="220">
      <c r="A220" s="15">
        <f>IF(A219="","",IF(G219&gt;0.005,A219+1,""))</f>
        <v/>
      </c>
      <c r="B220" s="16">
        <f>IF(A220="","",EDATE($C$9,A220-1))</f>
        <v/>
      </c>
      <c r="C220" s="17">
        <f>IF(A220="","",MIN($F$6,G219+F220))</f>
        <v/>
      </c>
      <c r="D220" s="18">
        <f>IF(A220="","",MAX(0,MIN($C$10,G219+F220-C220)))</f>
        <v/>
      </c>
      <c r="E220" s="17">
        <f>IF(A220="","",C220+D220-F220)</f>
        <v/>
      </c>
      <c r="F220" s="17">
        <f>IF(A220="","",G219*$C$7/12)</f>
        <v/>
      </c>
      <c r="G220" s="17">
        <f>IF(A220="","",G219-E220)</f>
        <v/>
      </c>
    </row>
    <row r="221">
      <c r="A221" s="19">
        <f>IF(A220="","",IF(G220&gt;0.005,A220+1,""))</f>
        <v/>
      </c>
      <c r="B221" s="20">
        <f>IF(A221="","",EDATE($C$9,A221-1))</f>
        <v/>
      </c>
      <c r="C221" s="21">
        <f>IF(A221="","",MIN($F$6,G220+F221))</f>
        <v/>
      </c>
      <c r="D221" s="22">
        <f>IF(A221="","",MAX(0,MIN($C$10,G220+F221-C221)))</f>
        <v/>
      </c>
      <c r="E221" s="21">
        <f>IF(A221="","",C221+D221-F221)</f>
        <v/>
      </c>
      <c r="F221" s="21">
        <f>IF(A221="","",G220*$C$7/12)</f>
        <v/>
      </c>
      <c r="G221" s="21">
        <f>IF(A221="","",G220-E221)</f>
        <v/>
      </c>
    </row>
    <row r="222">
      <c r="A222" s="15">
        <f>IF(A221="","",IF(G221&gt;0.005,A221+1,""))</f>
        <v/>
      </c>
      <c r="B222" s="16">
        <f>IF(A222="","",EDATE($C$9,A222-1))</f>
        <v/>
      </c>
      <c r="C222" s="17">
        <f>IF(A222="","",MIN($F$6,G221+F222))</f>
        <v/>
      </c>
      <c r="D222" s="18">
        <f>IF(A222="","",MAX(0,MIN($C$10,G221+F222-C222)))</f>
        <v/>
      </c>
      <c r="E222" s="17">
        <f>IF(A222="","",C222+D222-F222)</f>
        <v/>
      </c>
      <c r="F222" s="17">
        <f>IF(A222="","",G221*$C$7/12)</f>
        <v/>
      </c>
      <c r="G222" s="17">
        <f>IF(A222="","",G221-E222)</f>
        <v/>
      </c>
    </row>
    <row r="223">
      <c r="A223" s="19">
        <f>IF(A222="","",IF(G222&gt;0.005,A222+1,""))</f>
        <v/>
      </c>
      <c r="B223" s="20">
        <f>IF(A223="","",EDATE($C$9,A223-1))</f>
        <v/>
      </c>
      <c r="C223" s="21">
        <f>IF(A223="","",MIN($F$6,G222+F223))</f>
        <v/>
      </c>
      <c r="D223" s="22">
        <f>IF(A223="","",MAX(0,MIN($C$10,G222+F223-C223)))</f>
        <v/>
      </c>
      <c r="E223" s="21">
        <f>IF(A223="","",C223+D223-F223)</f>
        <v/>
      </c>
      <c r="F223" s="21">
        <f>IF(A223="","",G222*$C$7/12)</f>
        <v/>
      </c>
      <c r="G223" s="21">
        <f>IF(A223="","",G222-E223)</f>
        <v/>
      </c>
    </row>
    <row r="224">
      <c r="A224" s="15">
        <f>IF(A223="","",IF(G223&gt;0.005,A223+1,""))</f>
        <v/>
      </c>
      <c r="B224" s="16">
        <f>IF(A224="","",EDATE($C$9,A224-1))</f>
        <v/>
      </c>
      <c r="C224" s="17">
        <f>IF(A224="","",MIN($F$6,G223+F224))</f>
        <v/>
      </c>
      <c r="D224" s="18">
        <f>IF(A224="","",MAX(0,MIN($C$10,G223+F224-C224)))</f>
        <v/>
      </c>
      <c r="E224" s="17">
        <f>IF(A224="","",C224+D224-F224)</f>
        <v/>
      </c>
      <c r="F224" s="17">
        <f>IF(A224="","",G223*$C$7/12)</f>
        <v/>
      </c>
      <c r="G224" s="17">
        <f>IF(A224="","",G223-E224)</f>
        <v/>
      </c>
    </row>
    <row r="225">
      <c r="A225" s="19">
        <f>IF(A224="","",IF(G224&gt;0.005,A224+1,""))</f>
        <v/>
      </c>
      <c r="B225" s="20">
        <f>IF(A225="","",EDATE($C$9,A225-1))</f>
        <v/>
      </c>
      <c r="C225" s="21">
        <f>IF(A225="","",MIN($F$6,G224+F225))</f>
        <v/>
      </c>
      <c r="D225" s="22">
        <f>IF(A225="","",MAX(0,MIN($C$10,G224+F225-C225)))</f>
        <v/>
      </c>
      <c r="E225" s="21">
        <f>IF(A225="","",C225+D225-F225)</f>
        <v/>
      </c>
      <c r="F225" s="21">
        <f>IF(A225="","",G224*$C$7/12)</f>
        <v/>
      </c>
      <c r="G225" s="21">
        <f>IF(A225="","",G224-E225)</f>
        <v/>
      </c>
    </row>
    <row r="226">
      <c r="A226" s="15">
        <f>IF(A225="","",IF(G225&gt;0.005,A225+1,""))</f>
        <v/>
      </c>
      <c r="B226" s="16">
        <f>IF(A226="","",EDATE($C$9,A226-1))</f>
        <v/>
      </c>
      <c r="C226" s="17">
        <f>IF(A226="","",MIN($F$6,G225+F226))</f>
        <v/>
      </c>
      <c r="D226" s="18">
        <f>IF(A226="","",MAX(0,MIN($C$10,G225+F226-C226)))</f>
        <v/>
      </c>
      <c r="E226" s="17">
        <f>IF(A226="","",C226+D226-F226)</f>
        <v/>
      </c>
      <c r="F226" s="17">
        <f>IF(A226="","",G225*$C$7/12)</f>
        <v/>
      </c>
      <c r="G226" s="17">
        <f>IF(A226="","",G225-E226)</f>
        <v/>
      </c>
    </row>
    <row r="227">
      <c r="A227" s="19">
        <f>IF(A226="","",IF(G226&gt;0.005,A226+1,""))</f>
        <v/>
      </c>
      <c r="B227" s="20">
        <f>IF(A227="","",EDATE($C$9,A227-1))</f>
        <v/>
      </c>
      <c r="C227" s="21">
        <f>IF(A227="","",MIN($F$6,G226+F227))</f>
        <v/>
      </c>
      <c r="D227" s="22">
        <f>IF(A227="","",MAX(0,MIN($C$10,G226+F227-C227)))</f>
        <v/>
      </c>
      <c r="E227" s="21">
        <f>IF(A227="","",C227+D227-F227)</f>
        <v/>
      </c>
      <c r="F227" s="21">
        <f>IF(A227="","",G226*$C$7/12)</f>
        <v/>
      </c>
      <c r="G227" s="21">
        <f>IF(A227="","",G226-E227)</f>
        <v/>
      </c>
    </row>
    <row r="228">
      <c r="A228" s="15">
        <f>IF(A227="","",IF(G227&gt;0.005,A227+1,""))</f>
        <v/>
      </c>
      <c r="B228" s="16">
        <f>IF(A228="","",EDATE($C$9,A228-1))</f>
        <v/>
      </c>
      <c r="C228" s="17">
        <f>IF(A228="","",MIN($F$6,G227+F228))</f>
        <v/>
      </c>
      <c r="D228" s="18">
        <f>IF(A228="","",MAX(0,MIN($C$10,G227+F228-C228)))</f>
        <v/>
      </c>
      <c r="E228" s="17">
        <f>IF(A228="","",C228+D228-F228)</f>
        <v/>
      </c>
      <c r="F228" s="17">
        <f>IF(A228="","",G227*$C$7/12)</f>
        <v/>
      </c>
      <c r="G228" s="17">
        <f>IF(A228="","",G227-E228)</f>
        <v/>
      </c>
    </row>
    <row r="229">
      <c r="A229" s="19">
        <f>IF(A228="","",IF(G228&gt;0.005,A228+1,""))</f>
        <v/>
      </c>
      <c r="B229" s="20">
        <f>IF(A229="","",EDATE($C$9,A229-1))</f>
        <v/>
      </c>
      <c r="C229" s="21">
        <f>IF(A229="","",MIN($F$6,G228+F229))</f>
        <v/>
      </c>
      <c r="D229" s="22">
        <f>IF(A229="","",MAX(0,MIN($C$10,G228+F229-C229)))</f>
        <v/>
      </c>
      <c r="E229" s="21">
        <f>IF(A229="","",C229+D229-F229)</f>
        <v/>
      </c>
      <c r="F229" s="21">
        <f>IF(A229="","",G228*$C$7/12)</f>
        <v/>
      </c>
      <c r="G229" s="21">
        <f>IF(A229="","",G228-E229)</f>
        <v/>
      </c>
    </row>
    <row r="230">
      <c r="A230" s="15">
        <f>IF(A229="","",IF(G229&gt;0.005,A229+1,""))</f>
        <v/>
      </c>
      <c r="B230" s="16">
        <f>IF(A230="","",EDATE($C$9,A230-1))</f>
        <v/>
      </c>
      <c r="C230" s="17">
        <f>IF(A230="","",MIN($F$6,G229+F230))</f>
        <v/>
      </c>
      <c r="D230" s="18">
        <f>IF(A230="","",MAX(0,MIN($C$10,G229+F230-C230)))</f>
        <v/>
      </c>
      <c r="E230" s="17">
        <f>IF(A230="","",C230+D230-F230)</f>
        <v/>
      </c>
      <c r="F230" s="17">
        <f>IF(A230="","",G229*$C$7/12)</f>
        <v/>
      </c>
      <c r="G230" s="17">
        <f>IF(A230="","",G229-E230)</f>
        <v/>
      </c>
    </row>
    <row r="231">
      <c r="A231" s="19">
        <f>IF(A230="","",IF(G230&gt;0.005,A230+1,""))</f>
        <v/>
      </c>
      <c r="B231" s="20">
        <f>IF(A231="","",EDATE($C$9,A231-1))</f>
        <v/>
      </c>
      <c r="C231" s="21">
        <f>IF(A231="","",MIN($F$6,G230+F231))</f>
        <v/>
      </c>
      <c r="D231" s="22">
        <f>IF(A231="","",MAX(0,MIN($C$10,G230+F231-C231)))</f>
        <v/>
      </c>
      <c r="E231" s="21">
        <f>IF(A231="","",C231+D231-F231)</f>
        <v/>
      </c>
      <c r="F231" s="21">
        <f>IF(A231="","",G230*$C$7/12)</f>
        <v/>
      </c>
      <c r="G231" s="21">
        <f>IF(A231="","",G230-E231)</f>
        <v/>
      </c>
    </row>
    <row r="232">
      <c r="A232" s="15">
        <f>IF(A231="","",IF(G231&gt;0.005,A231+1,""))</f>
        <v/>
      </c>
      <c r="B232" s="16">
        <f>IF(A232="","",EDATE($C$9,A232-1))</f>
        <v/>
      </c>
      <c r="C232" s="17">
        <f>IF(A232="","",MIN($F$6,G231+F232))</f>
        <v/>
      </c>
      <c r="D232" s="18">
        <f>IF(A232="","",MAX(0,MIN($C$10,G231+F232-C232)))</f>
        <v/>
      </c>
      <c r="E232" s="17">
        <f>IF(A232="","",C232+D232-F232)</f>
        <v/>
      </c>
      <c r="F232" s="17">
        <f>IF(A232="","",G231*$C$7/12)</f>
        <v/>
      </c>
      <c r="G232" s="17">
        <f>IF(A232="","",G231-E232)</f>
        <v/>
      </c>
    </row>
    <row r="233">
      <c r="A233" s="19">
        <f>IF(A232="","",IF(G232&gt;0.005,A232+1,""))</f>
        <v/>
      </c>
      <c r="B233" s="20">
        <f>IF(A233="","",EDATE($C$9,A233-1))</f>
        <v/>
      </c>
      <c r="C233" s="21">
        <f>IF(A233="","",MIN($F$6,G232+F233))</f>
        <v/>
      </c>
      <c r="D233" s="22">
        <f>IF(A233="","",MAX(0,MIN($C$10,G232+F233-C233)))</f>
        <v/>
      </c>
      <c r="E233" s="21">
        <f>IF(A233="","",C233+D233-F233)</f>
        <v/>
      </c>
      <c r="F233" s="21">
        <f>IF(A233="","",G232*$C$7/12)</f>
        <v/>
      </c>
      <c r="G233" s="21">
        <f>IF(A233="","",G232-E233)</f>
        <v/>
      </c>
    </row>
    <row r="234">
      <c r="A234" s="15">
        <f>IF(A233="","",IF(G233&gt;0.005,A233+1,""))</f>
        <v/>
      </c>
      <c r="B234" s="16">
        <f>IF(A234="","",EDATE($C$9,A234-1))</f>
        <v/>
      </c>
      <c r="C234" s="17">
        <f>IF(A234="","",MIN($F$6,G233+F234))</f>
        <v/>
      </c>
      <c r="D234" s="18">
        <f>IF(A234="","",MAX(0,MIN($C$10,G233+F234-C234)))</f>
        <v/>
      </c>
      <c r="E234" s="17">
        <f>IF(A234="","",C234+D234-F234)</f>
        <v/>
      </c>
      <c r="F234" s="17">
        <f>IF(A234="","",G233*$C$7/12)</f>
        <v/>
      </c>
      <c r="G234" s="17">
        <f>IF(A234="","",G233-E234)</f>
        <v/>
      </c>
    </row>
    <row r="235">
      <c r="A235" s="19">
        <f>IF(A234="","",IF(G234&gt;0.005,A234+1,""))</f>
        <v/>
      </c>
      <c r="B235" s="20">
        <f>IF(A235="","",EDATE($C$9,A235-1))</f>
        <v/>
      </c>
      <c r="C235" s="21">
        <f>IF(A235="","",MIN($F$6,G234+F235))</f>
        <v/>
      </c>
      <c r="D235" s="22">
        <f>IF(A235="","",MAX(0,MIN($C$10,G234+F235-C235)))</f>
        <v/>
      </c>
      <c r="E235" s="21">
        <f>IF(A235="","",C235+D235-F235)</f>
        <v/>
      </c>
      <c r="F235" s="21">
        <f>IF(A235="","",G234*$C$7/12)</f>
        <v/>
      </c>
      <c r="G235" s="21">
        <f>IF(A235="","",G234-E235)</f>
        <v/>
      </c>
    </row>
    <row r="236">
      <c r="A236" s="15">
        <f>IF(A235="","",IF(G235&gt;0.005,A235+1,""))</f>
        <v/>
      </c>
      <c r="B236" s="16">
        <f>IF(A236="","",EDATE($C$9,A236-1))</f>
        <v/>
      </c>
      <c r="C236" s="17">
        <f>IF(A236="","",MIN($F$6,G235+F236))</f>
        <v/>
      </c>
      <c r="D236" s="18">
        <f>IF(A236="","",MAX(0,MIN($C$10,G235+F236-C236)))</f>
        <v/>
      </c>
      <c r="E236" s="17">
        <f>IF(A236="","",C236+D236-F236)</f>
        <v/>
      </c>
      <c r="F236" s="17">
        <f>IF(A236="","",G235*$C$7/12)</f>
        <v/>
      </c>
      <c r="G236" s="17">
        <f>IF(A236="","",G235-E236)</f>
        <v/>
      </c>
    </row>
    <row r="237">
      <c r="A237" s="19">
        <f>IF(A236="","",IF(G236&gt;0.005,A236+1,""))</f>
        <v/>
      </c>
      <c r="B237" s="20">
        <f>IF(A237="","",EDATE($C$9,A237-1))</f>
        <v/>
      </c>
      <c r="C237" s="21">
        <f>IF(A237="","",MIN($F$6,G236+F237))</f>
        <v/>
      </c>
      <c r="D237" s="22">
        <f>IF(A237="","",MAX(0,MIN($C$10,G236+F237-C237)))</f>
        <v/>
      </c>
      <c r="E237" s="21">
        <f>IF(A237="","",C237+D237-F237)</f>
        <v/>
      </c>
      <c r="F237" s="21">
        <f>IF(A237="","",G236*$C$7/12)</f>
        <v/>
      </c>
      <c r="G237" s="21">
        <f>IF(A237="","",G236-E237)</f>
        <v/>
      </c>
    </row>
    <row r="238">
      <c r="A238" s="15">
        <f>IF(A237="","",IF(G237&gt;0.005,A237+1,""))</f>
        <v/>
      </c>
      <c r="B238" s="16">
        <f>IF(A238="","",EDATE($C$9,A238-1))</f>
        <v/>
      </c>
      <c r="C238" s="17">
        <f>IF(A238="","",MIN($F$6,G237+F238))</f>
        <v/>
      </c>
      <c r="D238" s="18">
        <f>IF(A238="","",MAX(0,MIN($C$10,G237+F238-C238)))</f>
        <v/>
      </c>
      <c r="E238" s="17">
        <f>IF(A238="","",C238+D238-F238)</f>
        <v/>
      </c>
      <c r="F238" s="17">
        <f>IF(A238="","",G237*$C$7/12)</f>
        <v/>
      </c>
      <c r="G238" s="17">
        <f>IF(A238="","",G237-E238)</f>
        <v/>
      </c>
    </row>
    <row r="239">
      <c r="A239" s="19">
        <f>IF(A238="","",IF(G238&gt;0.005,A238+1,""))</f>
        <v/>
      </c>
      <c r="B239" s="20">
        <f>IF(A239="","",EDATE($C$9,A239-1))</f>
        <v/>
      </c>
      <c r="C239" s="21">
        <f>IF(A239="","",MIN($F$6,G238+F239))</f>
        <v/>
      </c>
      <c r="D239" s="22">
        <f>IF(A239="","",MAX(0,MIN($C$10,G238+F239-C239)))</f>
        <v/>
      </c>
      <c r="E239" s="21">
        <f>IF(A239="","",C239+D239-F239)</f>
        <v/>
      </c>
      <c r="F239" s="21">
        <f>IF(A239="","",G238*$C$7/12)</f>
        <v/>
      </c>
      <c r="G239" s="21">
        <f>IF(A239="","",G238-E239)</f>
        <v/>
      </c>
    </row>
    <row r="240">
      <c r="A240" s="15">
        <f>IF(A239="","",IF(G239&gt;0.005,A239+1,""))</f>
        <v/>
      </c>
      <c r="B240" s="16">
        <f>IF(A240="","",EDATE($C$9,A240-1))</f>
        <v/>
      </c>
      <c r="C240" s="17">
        <f>IF(A240="","",MIN($F$6,G239+F240))</f>
        <v/>
      </c>
      <c r="D240" s="18">
        <f>IF(A240="","",MAX(0,MIN($C$10,G239+F240-C240)))</f>
        <v/>
      </c>
      <c r="E240" s="17">
        <f>IF(A240="","",C240+D240-F240)</f>
        <v/>
      </c>
      <c r="F240" s="17">
        <f>IF(A240="","",G239*$C$7/12)</f>
        <v/>
      </c>
      <c r="G240" s="17">
        <f>IF(A240="","",G239-E240)</f>
        <v/>
      </c>
    </row>
    <row r="241">
      <c r="A241" s="19">
        <f>IF(A240="","",IF(G240&gt;0.005,A240+1,""))</f>
        <v/>
      </c>
      <c r="B241" s="20">
        <f>IF(A241="","",EDATE($C$9,A241-1))</f>
        <v/>
      </c>
      <c r="C241" s="21">
        <f>IF(A241="","",MIN($F$6,G240+F241))</f>
        <v/>
      </c>
      <c r="D241" s="22">
        <f>IF(A241="","",MAX(0,MIN($C$10,G240+F241-C241)))</f>
        <v/>
      </c>
      <c r="E241" s="21">
        <f>IF(A241="","",C241+D241-F241)</f>
        <v/>
      </c>
      <c r="F241" s="21">
        <f>IF(A241="","",G240*$C$7/12)</f>
        <v/>
      </c>
      <c r="G241" s="21">
        <f>IF(A241="","",G240-E241)</f>
        <v/>
      </c>
    </row>
    <row r="242">
      <c r="A242" s="15">
        <f>IF(A241="","",IF(G241&gt;0.005,A241+1,""))</f>
        <v/>
      </c>
      <c r="B242" s="16">
        <f>IF(A242="","",EDATE($C$9,A242-1))</f>
        <v/>
      </c>
      <c r="C242" s="17">
        <f>IF(A242="","",MIN($F$6,G241+F242))</f>
        <v/>
      </c>
      <c r="D242" s="18">
        <f>IF(A242="","",MAX(0,MIN($C$10,G241+F242-C242)))</f>
        <v/>
      </c>
      <c r="E242" s="17">
        <f>IF(A242="","",C242+D242-F242)</f>
        <v/>
      </c>
      <c r="F242" s="17">
        <f>IF(A242="","",G241*$C$7/12)</f>
        <v/>
      </c>
      <c r="G242" s="17">
        <f>IF(A242="","",G241-E242)</f>
        <v/>
      </c>
    </row>
    <row r="243">
      <c r="A243" s="19">
        <f>IF(A242="","",IF(G242&gt;0.005,A242+1,""))</f>
        <v/>
      </c>
      <c r="B243" s="20">
        <f>IF(A243="","",EDATE($C$9,A243-1))</f>
        <v/>
      </c>
      <c r="C243" s="21">
        <f>IF(A243="","",MIN($F$6,G242+F243))</f>
        <v/>
      </c>
      <c r="D243" s="22">
        <f>IF(A243="","",MAX(0,MIN($C$10,G242+F243-C243)))</f>
        <v/>
      </c>
      <c r="E243" s="21">
        <f>IF(A243="","",C243+D243-F243)</f>
        <v/>
      </c>
      <c r="F243" s="21">
        <f>IF(A243="","",G242*$C$7/12)</f>
        <v/>
      </c>
      <c r="G243" s="21">
        <f>IF(A243="","",G242-E243)</f>
        <v/>
      </c>
    </row>
    <row r="244">
      <c r="A244" s="15">
        <f>IF(A243="","",IF(G243&gt;0.005,A243+1,""))</f>
        <v/>
      </c>
      <c r="B244" s="16">
        <f>IF(A244="","",EDATE($C$9,A244-1))</f>
        <v/>
      </c>
      <c r="C244" s="17">
        <f>IF(A244="","",MIN($F$6,G243+F244))</f>
        <v/>
      </c>
      <c r="D244" s="18">
        <f>IF(A244="","",MAX(0,MIN($C$10,G243+F244-C244)))</f>
        <v/>
      </c>
      <c r="E244" s="17">
        <f>IF(A244="","",C244+D244-F244)</f>
        <v/>
      </c>
      <c r="F244" s="17">
        <f>IF(A244="","",G243*$C$7/12)</f>
        <v/>
      </c>
      <c r="G244" s="17">
        <f>IF(A244="","",G243-E244)</f>
        <v/>
      </c>
    </row>
    <row r="245">
      <c r="A245" s="19">
        <f>IF(A244="","",IF(G244&gt;0.005,A244+1,""))</f>
        <v/>
      </c>
      <c r="B245" s="20">
        <f>IF(A245="","",EDATE($C$9,A245-1))</f>
        <v/>
      </c>
      <c r="C245" s="21">
        <f>IF(A245="","",MIN($F$6,G244+F245))</f>
        <v/>
      </c>
      <c r="D245" s="22">
        <f>IF(A245="","",MAX(0,MIN($C$10,G244+F245-C245)))</f>
        <v/>
      </c>
      <c r="E245" s="21">
        <f>IF(A245="","",C245+D245-F245)</f>
        <v/>
      </c>
      <c r="F245" s="21">
        <f>IF(A245="","",G244*$C$7/12)</f>
        <v/>
      </c>
      <c r="G245" s="21">
        <f>IF(A245="","",G244-E245)</f>
        <v/>
      </c>
    </row>
    <row r="246">
      <c r="A246" s="15">
        <f>IF(A245="","",IF(G245&gt;0.005,A245+1,""))</f>
        <v/>
      </c>
      <c r="B246" s="16">
        <f>IF(A246="","",EDATE($C$9,A246-1))</f>
        <v/>
      </c>
      <c r="C246" s="17">
        <f>IF(A246="","",MIN($F$6,G245+F246))</f>
        <v/>
      </c>
      <c r="D246" s="18">
        <f>IF(A246="","",MAX(0,MIN($C$10,G245+F246-C246)))</f>
        <v/>
      </c>
      <c r="E246" s="17">
        <f>IF(A246="","",C246+D246-F246)</f>
        <v/>
      </c>
      <c r="F246" s="17">
        <f>IF(A246="","",G245*$C$7/12)</f>
        <v/>
      </c>
      <c r="G246" s="17">
        <f>IF(A246="","",G245-E246)</f>
        <v/>
      </c>
    </row>
    <row r="247">
      <c r="A247" s="19">
        <f>IF(A246="","",IF(G246&gt;0.005,A246+1,""))</f>
        <v/>
      </c>
      <c r="B247" s="20">
        <f>IF(A247="","",EDATE($C$9,A247-1))</f>
        <v/>
      </c>
      <c r="C247" s="21">
        <f>IF(A247="","",MIN($F$6,G246+F247))</f>
        <v/>
      </c>
      <c r="D247" s="22">
        <f>IF(A247="","",MAX(0,MIN($C$10,G246+F247-C247)))</f>
        <v/>
      </c>
      <c r="E247" s="21">
        <f>IF(A247="","",C247+D247-F247)</f>
        <v/>
      </c>
      <c r="F247" s="21">
        <f>IF(A247="","",G246*$C$7/12)</f>
        <v/>
      </c>
      <c r="G247" s="21">
        <f>IF(A247="","",G246-E247)</f>
        <v/>
      </c>
    </row>
    <row r="248">
      <c r="A248" s="15">
        <f>IF(A247="","",IF(G247&gt;0.005,A247+1,""))</f>
        <v/>
      </c>
      <c r="B248" s="16">
        <f>IF(A248="","",EDATE($C$9,A248-1))</f>
        <v/>
      </c>
      <c r="C248" s="17">
        <f>IF(A248="","",MIN($F$6,G247+F248))</f>
        <v/>
      </c>
      <c r="D248" s="18">
        <f>IF(A248="","",MAX(0,MIN($C$10,G247+F248-C248)))</f>
        <v/>
      </c>
      <c r="E248" s="17">
        <f>IF(A248="","",C248+D248-F248)</f>
        <v/>
      </c>
      <c r="F248" s="17">
        <f>IF(A248="","",G247*$C$7/12)</f>
        <v/>
      </c>
      <c r="G248" s="17">
        <f>IF(A248="","",G247-E248)</f>
        <v/>
      </c>
    </row>
    <row r="249">
      <c r="A249" s="19">
        <f>IF(A248="","",IF(G248&gt;0.005,A248+1,""))</f>
        <v/>
      </c>
      <c r="B249" s="20">
        <f>IF(A249="","",EDATE($C$9,A249-1))</f>
        <v/>
      </c>
      <c r="C249" s="21">
        <f>IF(A249="","",MIN($F$6,G248+F249))</f>
        <v/>
      </c>
      <c r="D249" s="22">
        <f>IF(A249="","",MAX(0,MIN($C$10,G248+F249-C249)))</f>
        <v/>
      </c>
      <c r="E249" s="21">
        <f>IF(A249="","",C249+D249-F249)</f>
        <v/>
      </c>
      <c r="F249" s="21">
        <f>IF(A249="","",G248*$C$7/12)</f>
        <v/>
      </c>
      <c r="G249" s="21">
        <f>IF(A249="","",G248-E249)</f>
        <v/>
      </c>
    </row>
    <row r="250">
      <c r="A250" s="15">
        <f>IF(A249="","",IF(G249&gt;0.005,A249+1,""))</f>
        <v/>
      </c>
      <c r="B250" s="16">
        <f>IF(A250="","",EDATE($C$9,A250-1))</f>
        <v/>
      </c>
      <c r="C250" s="17">
        <f>IF(A250="","",MIN($F$6,G249+F250))</f>
        <v/>
      </c>
      <c r="D250" s="18">
        <f>IF(A250="","",MAX(0,MIN($C$10,G249+F250-C250)))</f>
        <v/>
      </c>
      <c r="E250" s="17">
        <f>IF(A250="","",C250+D250-F250)</f>
        <v/>
      </c>
      <c r="F250" s="17">
        <f>IF(A250="","",G249*$C$7/12)</f>
        <v/>
      </c>
      <c r="G250" s="17">
        <f>IF(A250="","",G249-E250)</f>
        <v/>
      </c>
    </row>
    <row r="251">
      <c r="A251" s="19">
        <f>IF(A250="","",IF(G250&gt;0.005,A250+1,""))</f>
        <v/>
      </c>
      <c r="B251" s="20">
        <f>IF(A251="","",EDATE($C$9,A251-1))</f>
        <v/>
      </c>
      <c r="C251" s="21">
        <f>IF(A251="","",MIN($F$6,G250+F251))</f>
        <v/>
      </c>
      <c r="D251" s="22">
        <f>IF(A251="","",MAX(0,MIN($C$10,G250+F251-C251)))</f>
        <v/>
      </c>
      <c r="E251" s="21">
        <f>IF(A251="","",C251+D251-F251)</f>
        <v/>
      </c>
      <c r="F251" s="21">
        <f>IF(A251="","",G250*$C$7/12)</f>
        <v/>
      </c>
      <c r="G251" s="21">
        <f>IF(A251="","",G250-E251)</f>
        <v/>
      </c>
    </row>
    <row r="252">
      <c r="A252" s="15">
        <f>IF(A251="","",IF(G251&gt;0.005,A251+1,""))</f>
        <v/>
      </c>
      <c r="B252" s="16">
        <f>IF(A252="","",EDATE($C$9,A252-1))</f>
        <v/>
      </c>
      <c r="C252" s="17">
        <f>IF(A252="","",MIN($F$6,G251+F252))</f>
        <v/>
      </c>
      <c r="D252" s="18">
        <f>IF(A252="","",MAX(0,MIN($C$10,G251+F252-C252)))</f>
        <v/>
      </c>
      <c r="E252" s="17">
        <f>IF(A252="","",C252+D252-F252)</f>
        <v/>
      </c>
      <c r="F252" s="17">
        <f>IF(A252="","",G251*$C$7/12)</f>
        <v/>
      </c>
      <c r="G252" s="17">
        <f>IF(A252="","",G251-E252)</f>
        <v/>
      </c>
    </row>
    <row r="253">
      <c r="A253" s="19">
        <f>IF(A252="","",IF(G252&gt;0.005,A252+1,""))</f>
        <v/>
      </c>
      <c r="B253" s="20">
        <f>IF(A253="","",EDATE($C$9,A253-1))</f>
        <v/>
      </c>
      <c r="C253" s="21">
        <f>IF(A253="","",MIN($F$6,G252+F253))</f>
        <v/>
      </c>
      <c r="D253" s="22">
        <f>IF(A253="","",MAX(0,MIN($C$10,G252+F253-C253)))</f>
        <v/>
      </c>
      <c r="E253" s="21">
        <f>IF(A253="","",C253+D253-F253)</f>
        <v/>
      </c>
      <c r="F253" s="21">
        <f>IF(A253="","",G252*$C$7/12)</f>
        <v/>
      </c>
      <c r="G253" s="21">
        <f>IF(A253="","",G252-E253)</f>
        <v/>
      </c>
    </row>
    <row r="254">
      <c r="A254" s="15">
        <f>IF(A253="","",IF(G253&gt;0.005,A253+1,""))</f>
        <v/>
      </c>
      <c r="B254" s="16">
        <f>IF(A254="","",EDATE($C$9,A254-1))</f>
        <v/>
      </c>
      <c r="C254" s="17">
        <f>IF(A254="","",MIN($F$6,G253+F254))</f>
        <v/>
      </c>
      <c r="D254" s="18">
        <f>IF(A254="","",MAX(0,MIN($C$10,G253+F254-C254)))</f>
        <v/>
      </c>
      <c r="E254" s="17">
        <f>IF(A254="","",C254+D254-F254)</f>
        <v/>
      </c>
      <c r="F254" s="17">
        <f>IF(A254="","",G253*$C$7/12)</f>
        <v/>
      </c>
      <c r="G254" s="17">
        <f>IF(A254="","",G253-E254)</f>
        <v/>
      </c>
    </row>
    <row r="255">
      <c r="A255" s="19">
        <f>IF(A254="","",IF(G254&gt;0.005,A254+1,""))</f>
        <v/>
      </c>
      <c r="B255" s="20">
        <f>IF(A255="","",EDATE($C$9,A255-1))</f>
        <v/>
      </c>
      <c r="C255" s="21">
        <f>IF(A255="","",MIN($F$6,G254+F255))</f>
        <v/>
      </c>
      <c r="D255" s="22">
        <f>IF(A255="","",MAX(0,MIN($C$10,G254+F255-C255)))</f>
        <v/>
      </c>
      <c r="E255" s="21">
        <f>IF(A255="","",C255+D255-F255)</f>
        <v/>
      </c>
      <c r="F255" s="21">
        <f>IF(A255="","",G254*$C$7/12)</f>
        <v/>
      </c>
      <c r="G255" s="21">
        <f>IF(A255="","",G254-E255)</f>
        <v/>
      </c>
    </row>
    <row r="256">
      <c r="A256" s="15">
        <f>IF(A255="","",IF(G255&gt;0.005,A255+1,""))</f>
        <v/>
      </c>
      <c r="B256" s="16">
        <f>IF(A256="","",EDATE($C$9,A256-1))</f>
        <v/>
      </c>
      <c r="C256" s="17">
        <f>IF(A256="","",MIN($F$6,G255+F256))</f>
        <v/>
      </c>
      <c r="D256" s="18">
        <f>IF(A256="","",MAX(0,MIN($C$10,G255+F256-C256)))</f>
        <v/>
      </c>
      <c r="E256" s="17">
        <f>IF(A256="","",C256+D256-F256)</f>
        <v/>
      </c>
      <c r="F256" s="17">
        <f>IF(A256="","",G255*$C$7/12)</f>
        <v/>
      </c>
      <c r="G256" s="17">
        <f>IF(A256="","",G255-E256)</f>
        <v/>
      </c>
    </row>
    <row r="257">
      <c r="A257" s="19">
        <f>IF(A256="","",IF(G256&gt;0.005,A256+1,""))</f>
        <v/>
      </c>
      <c r="B257" s="20">
        <f>IF(A257="","",EDATE($C$9,A257-1))</f>
        <v/>
      </c>
      <c r="C257" s="21">
        <f>IF(A257="","",MIN($F$6,G256+F257))</f>
        <v/>
      </c>
      <c r="D257" s="22">
        <f>IF(A257="","",MAX(0,MIN($C$10,G256+F257-C257)))</f>
        <v/>
      </c>
      <c r="E257" s="21">
        <f>IF(A257="","",C257+D257-F257)</f>
        <v/>
      </c>
      <c r="F257" s="21">
        <f>IF(A257="","",G256*$C$7/12)</f>
        <v/>
      </c>
      <c r="G257" s="21">
        <f>IF(A257="","",G256-E257)</f>
        <v/>
      </c>
    </row>
    <row r="258">
      <c r="A258" s="15">
        <f>IF(A257="","",IF(G257&gt;0.005,A257+1,""))</f>
        <v/>
      </c>
      <c r="B258" s="16">
        <f>IF(A258="","",EDATE($C$9,A258-1))</f>
        <v/>
      </c>
      <c r="C258" s="17">
        <f>IF(A258="","",MIN($F$6,G257+F258))</f>
        <v/>
      </c>
      <c r="D258" s="18">
        <f>IF(A258="","",MAX(0,MIN($C$10,G257+F258-C258)))</f>
        <v/>
      </c>
      <c r="E258" s="17">
        <f>IF(A258="","",C258+D258-F258)</f>
        <v/>
      </c>
      <c r="F258" s="17">
        <f>IF(A258="","",G257*$C$7/12)</f>
        <v/>
      </c>
      <c r="G258" s="17">
        <f>IF(A258="","",G257-E258)</f>
        <v/>
      </c>
    </row>
    <row r="259">
      <c r="A259" s="19">
        <f>IF(A258="","",IF(G258&gt;0.005,A258+1,""))</f>
        <v/>
      </c>
      <c r="B259" s="20">
        <f>IF(A259="","",EDATE($C$9,A259-1))</f>
        <v/>
      </c>
      <c r="C259" s="21">
        <f>IF(A259="","",MIN($F$6,G258+F259))</f>
        <v/>
      </c>
      <c r="D259" s="22">
        <f>IF(A259="","",MAX(0,MIN($C$10,G258+F259-C259)))</f>
        <v/>
      </c>
      <c r="E259" s="21">
        <f>IF(A259="","",C259+D259-F259)</f>
        <v/>
      </c>
      <c r="F259" s="21">
        <f>IF(A259="","",G258*$C$7/12)</f>
        <v/>
      </c>
      <c r="G259" s="21">
        <f>IF(A259="","",G258-E259)</f>
        <v/>
      </c>
    </row>
    <row r="260">
      <c r="A260" s="15">
        <f>IF(A259="","",IF(G259&gt;0.005,A259+1,""))</f>
        <v/>
      </c>
      <c r="B260" s="16">
        <f>IF(A260="","",EDATE($C$9,A260-1))</f>
        <v/>
      </c>
      <c r="C260" s="17">
        <f>IF(A260="","",MIN($F$6,G259+F260))</f>
        <v/>
      </c>
      <c r="D260" s="18">
        <f>IF(A260="","",MAX(0,MIN($C$10,G259+F260-C260)))</f>
        <v/>
      </c>
      <c r="E260" s="17">
        <f>IF(A260="","",C260+D260-F260)</f>
        <v/>
      </c>
      <c r="F260" s="17">
        <f>IF(A260="","",G259*$C$7/12)</f>
        <v/>
      </c>
      <c r="G260" s="17">
        <f>IF(A260="","",G259-E260)</f>
        <v/>
      </c>
    </row>
    <row r="261">
      <c r="A261" s="19">
        <f>IF(A260="","",IF(G260&gt;0.005,A260+1,""))</f>
        <v/>
      </c>
      <c r="B261" s="20">
        <f>IF(A261="","",EDATE($C$9,A261-1))</f>
        <v/>
      </c>
      <c r="C261" s="21">
        <f>IF(A261="","",MIN($F$6,G260+F261))</f>
        <v/>
      </c>
      <c r="D261" s="22">
        <f>IF(A261="","",MAX(0,MIN($C$10,G260+F261-C261)))</f>
        <v/>
      </c>
      <c r="E261" s="21">
        <f>IF(A261="","",C261+D261-F261)</f>
        <v/>
      </c>
      <c r="F261" s="21">
        <f>IF(A261="","",G260*$C$7/12)</f>
        <v/>
      </c>
      <c r="G261" s="21">
        <f>IF(A261="","",G260-E261)</f>
        <v/>
      </c>
    </row>
    <row r="262">
      <c r="A262" s="15">
        <f>IF(A261="","",IF(G261&gt;0.005,A261+1,""))</f>
        <v/>
      </c>
      <c r="B262" s="16">
        <f>IF(A262="","",EDATE($C$9,A262-1))</f>
        <v/>
      </c>
      <c r="C262" s="17">
        <f>IF(A262="","",MIN($F$6,G261+F262))</f>
        <v/>
      </c>
      <c r="D262" s="18">
        <f>IF(A262="","",MAX(0,MIN($C$10,G261+F262-C262)))</f>
        <v/>
      </c>
      <c r="E262" s="17">
        <f>IF(A262="","",C262+D262-F262)</f>
        <v/>
      </c>
      <c r="F262" s="17">
        <f>IF(A262="","",G261*$C$7/12)</f>
        <v/>
      </c>
      <c r="G262" s="17">
        <f>IF(A262="","",G261-E262)</f>
        <v/>
      </c>
    </row>
    <row r="263">
      <c r="A263" s="19">
        <f>IF(A262="","",IF(G262&gt;0.005,A262+1,""))</f>
        <v/>
      </c>
      <c r="B263" s="20">
        <f>IF(A263="","",EDATE($C$9,A263-1))</f>
        <v/>
      </c>
      <c r="C263" s="21">
        <f>IF(A263="","",MIN($F$6,G262+F263))</f>
        <v/>
      </c>
      <c r="D263" s="22">
        <f>IF(A263="","",MAX(0,MIN($C$10,G262+F263-C263)))</f>
        <v/>
      </c>
      <c r="E263" s="21">
        <f>IF(A263="","",C263+D263-F263)</f>
        <v/>
      </c>
      <c r="F263" s="21">
        <f>IF(A263="","",G262*$C$7/12)</f>
        <v/>
      </c>
      <c r="G263" s="21">
        <f>IF(A263="","",G262-E263)</f>
        <v/>
      </c>
    </row>
    <row r="264">
      <c r="A264" s="15">
        <f>IF(A263="","",IF(G263&gt;0.005,A263+1,""))</f>
        <v/>
      </c>
      <c r="B264" s="16">
        <f>IF(A264="","",EDATE($C$9,A264-1))</f>
        <v/>
      </c>
      <c r="C264" s="17">
        <f>IF(A264="","",MIN($F$6,G263+F264))</f>
        <v/>
      </c>
      <c r="D264" s="18">
        <f>IF(A264="","",MAX(0,MIN($C$10,G263+F264-C264)))</f>
        <v/>
      </c>
      <c r="E264" s="17">
        <f>IF(A264="","",C264+D264-F264)</f>
        <v/>
      </c>
      <c r="F264" s="17">
        <f>IF(A264="","",G263*$C$7/12)</f>
        <v/>
      </c>
      <c r="G264" s="17">
        <f>IF(A264="","",G263-E264)</f>
        <v/>
      </c>
    </row>
    <row r="265">
      <c r="A265" s="19">
        <f>IF(A264="","",IF(G264&gt;0.005,A264+1,""))</f>
        <v/>
      </c>
      <c r="B265" s="20">
        <f>IF(A265="","",EDATE($C$9,A265-1))</f>
        <v/>
      </c>
      <c r="C265" s="21">
        <f>IF(A265="","",MIN($F$6,G264+F265))</f>
        <v/>
      </c>
      <c r="D265" s="22">
        <f>IF(A265="","",MAX(0,MIN($C$10,G264+F265-C265)))</f>
        <v/>
      </c>
      <c r="E265" s="21">
        <f>IF(A265="","",C265+D265-F265)</f>
        <v/>
      </c>
      <c r="F265" s="21">
        <f>IF(A265="","",G264*$C$7/12)</f>
        <v/>
      </c>
      <c r="G265" s="21">
        <f>IF(A265="","",G264-E265)</f>
        <v/>
      </c>
    </row>
    <row r="266">
      <c r="A266" s="15">
        <f>IF(A265="","",IF(G265&gt;0.005,A265+1,""))</f>
        <v/>
      </c>
      <c r="B266" s="16">
        <f>IF(A266="","",EDATE($C$9,A266-1))</f>
        <v/>
      </c>
      <c r="C266" s="17">
        <f>IF(A266="","",MIN($F$6,G265+F266))</f>
        <v/>
      </c>
      <c r="D266" s="18">
        <f>IF(A266="","",MAX(0,MIN($C$10,G265+F266-C266)))</f>
        <v/>
      </c>
      <c r="E266" s="17">
        <f>IF(A266="","",C266+D266-F266)</f>
        <v/>
      </c>
      <c r="F266" s="17">
        <f>IF(A266="","",G265*$C$7/12)</f>
        <v/>
      </c>
      <c r="G266" s="17">
        <f>IF(A266="","",G265-E266)</f>
        <v/>
      </c>
    </row>
    <row r="267">
      <c r="A267" s="19">
        <f>IF(A266="","",IF(G266&gt;0.005,A266+1,""))</f>
        <v/>
      </c>
      <c r="B267" s="20">
        <f>IF(A267="","",EDATE($C$9,A267-1))</f>
        <v/>
      </c>
      <c r="C267" s="21">
        <f>IF(A267="","",MIN($F$6,G266+F267))</f>
        <v/>
      </c>
      <c r="D267" s="22">
        <f>IF(A267="","",MAX(0,MIN($C$10,G266+F267-C267)))</f>
        <v/>
      </c>
      <c r="E267" s="21">
        <f>IF(A267="","",C267+D267-F267)</f>
        <v/>
      </c>
      <c r="F267" s="21">
        <f>IF(A267="","",G266*$C$7/12)</f>
        <v/>
      </c>
      <c r="G267" s="21">
        <f>IF(A267="","",G266-E267)</f>
        <v/>
      </c>
    </row>
    <row r="268">
      <c r="A268" s="15">
        <f>IF(A267="","",IF(G267&gt;0.005,A267+1,""))</f>
        <v/>
      </c>
      <c r="B268" s="16">
        <f>IF(A268="","",EDATE($C$9,A268-1))</f>
        <v/>
      </c>
      <c r="C268" s="17">
        <f>IF(A268="","",MIN($F$6,G267+F268))</f>
        <v/>
      </c>
      <c r="D268" s="18">
        <f>IF(A268="","",MAX(0,MIN($C$10,G267+F268-C268)))</f>
        <v/>
      </c>
      <c r="E268" s="17">
        <f>IF(A268="","",C268+D268-F268)</f>
        <v/>
      </c>
      <c r="F268" s="17">
        <f>IF(A268="","",G267*$C$7/12)</f>
        <v/>
      </c>
      <c r="G268" s="17">
        <f>IF(A268="","",G267-E268)</f>
        <v/>
      </c>
    </row>
    <row r="269">
      <c r="A269" s="19">
        <f>IF(A268="","",IF(G268&gt;0.005,A268+1,""))</f>
        <v/>
      </c>
      <c r="B269" s="20">
        <f>IF(A269="","",EDATE($C$9,A269-1))</f>
        <v/>
      </c>
      <c r="C269" s="21">
        <f>IF(A269="","",MIN($F$6,G268+F269))</f>
        <v/>
      </c>
      <c r="D269" s="22">
        <f>IF(A269="","",MAX(0,MIN($C$10,G268+F269-C269)))</f>
        <v/>
      </c>
      <c r="E269" s="21">
        <f>IF(A269="","",C269+D269-F269)</f>
        <v/>
      </c>
      <c r="F269" s="21">
        <f>IF(A269="","",G268*$C$7/12)</f>
        <v/>
      </c>
      <c r="G269" s="21">
        <f>IF(A269="","",G268-E269)</f>
        <v/>
      </c>
    </row>
    <row r="270">
      <c r="A270" s="15">
        <f>IF(A269="","",IF(G269&gt;0.005,A269+1,""))</f>
        <v/>
      </c>
      <c r="B270" s="16">
        <f>IF(A270="","",EDATE($C$9,A270-1))</f>
        <v/>
      </c>
      <c r="C270" s="17">
        <f>IF(A270="","",MIN($F$6,G269+F270))</f>
        <v/>
      </c>
      <c r="D270" s="18">
        <f>IF(A270="","",MAX(0,MIN($C$10,G269+F270-C270)))</f>
        <v/>
      </c>
      <c r="E270" s="17">
        <f>IF(A270="","",C270+D270-F270)</f>
        <v/>
      </c>
      <c r="F270" s="17">
        <f>IF(A270="","",G269*$C$7/12)</f>
        <v/>
      </c>
      <c r="G270" s="17">
        <f>IF(A270="","",G269-E270)</f>
        <v/>
      </c>
    </row>
    <row r="271">
      <c r="A271" s="19">
        <f>IF(A270="","",IF(G270&gt;0.005,A270+1,""))</f>
        <v/>
      </c>
      <c r="B271" s="20">
        <f>IF(A271="","",EDATE($C$9,A271-1))</f>
        <v/>
      </c>
      <c r="C271" s="21">
        <f>IF(A271="","",MIN($F$6,G270+F271))</f>
        <v/>
      </c>
      <c r="D271" s="22">
        <f>IF(A271="","",MAX(0,MIN($C$10,G270+F271-C271)))</f>
        <v/>
      </c>
      <c r="E271" s="21">
        <f>IF(A271="","",C271+D271-F271)</f>
        <v/>
      </c>
      <c r="F271" s="21">
        <f>IF(A271="","",G270*$C$7/12)</f>
        <v/>
      </c>
      <c r="G271" s="21">
        <f>IF(A271="","",G270-E271)</f>
        <v/>
      </c>
    </row>
    <row r="272">
      <c r="A272" s="15">
        <f>IF(A271="","",IF(G271&gt;0.005,A271+1,""))</f>
        <v/>
      </c>
      <c r="B272" s="16">
        <f>IF(A272="","",EDATE($C$9,A272-1))</f>
        <v/>
      </c>
      <c r="C272" s="17">
        <f>IF(A272="","",MIN($F$6,G271+F272))</f>
        <v/>
      </c>
      <c r="D272" s="18">
        <f>IF(A272="","",MAX(0,MIN($C$10,G271+F272-C272)))</f>
        <v/>
      </c>
      <c r="E272" s="17">
        <f>IF(A272="","",C272+D272-F272)</f>
        <v/>
      </c>
      <c r="F272" s="17">
        <f>IF(A272="","",G271*$C$7/12)</f>
        <v/>
      </c>
      <c r="G272" s="17">
        <f>IF(A272="","",G271-E272)</f>
        <v/>
      </c>
    </row>
    <row r="273">
      <c r="A273" s="19">
        <f>IF(A272="","",IF(G272&gt;0.005,A272+1,""))</f>
        <v/>
      </c>
      <c r="B273" s="20">
        <f>IF(A273="","",EDATE($C$9,A273-1))</f>
        <v/>
      </c>
      <c r="C273" s="21">
        <f>IF(A273="","",MIN($F$6,G272+F273))</f>
        <v/>
      </c>
      <c r="D273" s="22">
        <f>IF(A273="","",MAX(0,MIN($C$10,G272+F273-C273)))</f>
        <v/>
      </c>
      <c r="E273" s="21">
        <f>IF(A273="","",C273+D273-F273)</f>
        <v/>
      </c>
      <c r="F273" s="21">
        <f>IF(A273="","",G272*$C$7/12)</f>
        <v/>
      </c>
      <c r="G273" s="21">
        <f>IF(A273="","",G272-E273)</f>
        <v/>
      </c>
    </row>
    <row r="274">
      <c r="A274" s="15">
        <f>IF(A273="","",IF(G273&gt;0.005,A273+1,""))</f>
        <v/>
      </c>
      <c r="B274" s="16">
        <f>IF(A274="","",EDATE($C$9,A274-1))</f>
        <v/>
      </c>
      <c r="C274" s="17">
        <f>IF(A274="","",MIN($F$6,G273+F274))</f>
        <v/>
      </c>
      <c r="D274" s="18">
        <f>IF(A274="","",MAX(0,MIN($C$10,G273+F274-C274)))</f>
        <v/>
      </c>
      <c r="E274" s="17">
        <f>IF(A274="","",C274+D274-F274)</f>
        <v/>
      </c>
      <c r="F274" s="17">
        <f>IF(A274="","",G273*$C$7/12)</f>
        <v/>
      </c>
      <c r="G274" s="17">
        <f>IF(A274="","",G273-E274)</f>
        <v/>
      </c>
    </row>
    <row r="275">
      <c r="A275" s="19">
        <f>IF(A274="","",IF(G274&gt;0.005,A274+1,""))</f>
        <v/>
      </c>
      <c r="B275" s="20">
        <f>IF(A275="","",EDATE($C$9,A275-1))</f>
        <v/>
      </c>
      <c r="C275" s="21">
        <f>IF(A275="","",MIN($F$6,G274+F275))</f>
        <v/>
      </c>
      <c r="D275" s="22">
        <f>IF(A275="","",MAX(0,MIN($C$10,G274+F275-C275)))</f>
        <v/>
      </c>
      <c r="E275" s="21">
        <f>IF(A275="","",C275+D275-F275)</f>
        <v/>
      </c>
      <c r="F275" s="21">
        <f>IF(A275="","",G274*$C$7/12)</f>
        <v/>
      </c>
      <c r="G275" s="21">
        <f>IF(A275="","",G274-E275)</f>
        <v/>
      </c>
    </row>
    <row r="276">
      <c r="A276" s="15">
        <f>IF(A275="","",IF(G275&gt;0.005,A275+1,""))</f>
        <v/>
      </c>
      <c r="B276" s="16">
        <f>IF(A276="","",EDATE($C$9,A276-1))</f>
        <v/>
      </c>
      <c r="C276" s="17">
        <f>IF(A276="","",MIN($F$6,G275+F276))</f>
        <v/>
      </c>
      <c r="D276" s="18">
        <f>IF(A276="","",MAX(0,MIN($C$10,G275+F276-C276)))</f>
        <v/>
      </c>
      <c r="E276" s="17">
        <f>IF(A276="","",C276+D276-F276)</f>
        <v/>
      </c>
      <c r="F276" s="17">
        <f>IF(A276="","",G275*$C$7/12)</f>
        <v/>
      </c>
      <c r="G276" s="17">
        <f>IF(A276="","",G275-E276)</f>
        <v/>
      </c>
    </row>
    <row r="277">
      <c r="A277" s="19">
        <f>IF(A276="","",IF(G276&gt;0.005,A276+1,""))</f>
        <v/>
      </c>
      <c r="B277" s="20">
        <f>IF(A277="","",EDATE($C$9,A277-1))</f>
        <v/>
      </c>
      <c r="C277" s="21">
        <f>IF(A277="","",MIN($F$6,G276+F277))</f>
        <v/>
      </c>
      <c r="D277" s="22">
        <f>IF(A277="","",MAX(0,MIN($C$10,G276+F277-C277)))</f>
        <v/>
      </c>
      <c r="E277" s="21">
        <f>IF(A277="","",C277+D277-F277)</f>
        <v/>
      </c>
      <c r="F277" s="21">
        <f>IF(A277="","",G276*$C$7/12)</f>
        <v/>
      </c>
      <c r="G277" s="21">
        <f>IF(A277="","",G276-E277)</f>
        <v/>
      </c>
    </row>
    <row r="278">
      <c r="A278" s="15">
        <f>IF(A277="","",IF(G277&gt;0.005,A277+1,""))</f>
        <v/>
      </c>
      <c r="B278" s="16">
        <f>IF(A278="","",EDATE($C$9,A278-1))</f>
        <v/>
      </c>
      <c r="C278" s="17">
        <f>IF(A278="","",MIN($F$6,G277+F278))</f>
        <v/>
      </c>
      <c r="D278" s="18">
        <f>IF(A278="","",MAX(0,MIN($C$10,G277+F278-C278)))</f>
        <v/>
      </c>
      <c r="E278" s="17">
        <f>IF(A278="","",C278+D278-F278)</f>
        <v/>
      </c>
      <c r="F278" s="17">
        <f>IF(A278="","",G277*$C$7/12)</f>
        <v/>
      </c>
      <c r="G278" s="17">
        <f>IF(A278="","",G277-E278)</f>
        <v/>
      </c>
    </row>
    <row r="279">
      <c r="A279" s="19">
        <f>IF(A278="","",IF(G278&gt;0.005,A278+1,""))</f>
        <v/>
      </c>
      <c r="B279" s="20">
        <f>IF(A279="","",EDATE($C$9,A279-1))</f>
        <v/>
      </c>
      <c r="C279" s="21">
        <f>IF(A279="","",MIN($F$6,G278+F279))</f>
        <v/>
      </c>
      <c r="D279" s="22">
        <f>IF(A279="","",MAX(0,MIN($C$10,G278+F279-C279)))</f>
        <v/>
      </c>
      <c r="E279" s="21">
        <f>IF(A279="","",C279+D279-F279)</f>
        <v/>
      </c>
      <c r="F279" s="21">
        <f>IF(A279="","",G278*$C$7/12)</f>
        <v/>
      </c>
      <c r="G279" s="21">
        <f>IF(A279="","",G278-E279)</f>
        <v/>
      </c>
    </row>
    <row r="280">
      <c r="A280" s="15">
        <f>IF(A279="","",IF(G279&gt;0.005,A279+1,""))</f>
        <v/>
      </c>
      <c r="B280" s="16">
        <f>IF(A280="","",EDATE($C$9,A280-1))</f>
        <v/>
      </c>
      <c r="C280" s="17">
        <f>IF(A280="","",MIN($F$6,G279+F280))</f>
        <v/>
      </c>
      <c r="D280" s="18">
        <f>IF(A280="","",MAX(0,MIN($C$10,G279+F280-C280)))</f>
        <v/>
      </c>
      <c r="E280" s="17">
        <f>IF(A280="","",C280+D280-F280)</f>
        <v/>
      </c>
      <c r="F280" s="17">
        <f>IF(A280="","",G279*$C$7/12)</f>
        <v/>
      </c>
      <c r="G280" s="17">
        <f>IF(A280="","",G279-E280)</f>
        <v/>
      </c>
    </row>
    <row r="281">
      <c r="A281" s="19">
        <f>IF(A280="","",IF(G280&gt;0.005,A280+1,""))</f>
        <v/>
      </c>
      <c r="B281" s="20">
        <f>IF(A281="","",EDATE($C$9,A281-1))</f>
        <v/>
      </c>
      <c r="C281" s="21">
        <f>IF(A281="","",MIN($F$6,G280+F281))</f>
        <v/>
      </c>
      <c r="D281" s="22">
        <f>IF(A281="","",MAX(0,MIN($C$10,G280+F281-C281)))</f>
        <v/>
      </c>
      <c r="E281" s="21">
        <f>IF(A281="","",C281+D281-F281)</f>
        <v/>
      </c>
      <c r="F281" s="21">
        <f>IF(A281="","",G280*$C$7/12)</f>
        <v/>
      </c>
      <c r="G281" s="21">
        <f>IF(A281="","",G280-E281)</f>
        <v/>
      </c>
    </row>
    <row r="282">
      <c r="A282" s="15">
        <f>IF(A281="","",IF(G281&gt;0.005,A281+1,""))</f>
        <v/>
      </c>
      <c r="B282" s="16">
        <f>IF(A282="","",EDATE($C$9,A282-1))</f>
        <v/>
      </c>
      <c r="C282" s="17">
        <f>IF(A282="","",MIN($F$6,G281+F282))</f>
        <v/>
      </c>
      <c r="D282" s="18">
        <f>IF(A282="","",MAX(0,MIN($C$10,G281+F282-C282)))</f>
        <v/>
      </c>
      <c r="E282" s="17">
        <f>IF(A282="","",C282+D282-F282)</f>
        <v/>
      </c>
      <c r="F282" s="17">
        <f>IF(A282="","",G281*$C$7/12)</f>
        <v/>
      </c>
      <c r="G282" s="17">
        <f>IF(A282="","",G281-E282)</f>
        <v/>
      </c>
    </row>
    <row r="283">
      <c r="A283" s="19">
        <f>IF(A282="","",IF(G282&gt;0.005,A282+1,""))</f>
        <v/>
      </c>
      <c r="B283" s="20">
        <f>IF(A283="","",EDATE($C$9,A283-1))</f>
        <v/>
      </c>
      <c r="C283" s="21">
        <f>IF(A283="","",MIN($F$6,G282+F283))</f>
        <v/>
      </c>
      <c r="D283" s="22">
        <f>IF(A283="","",MAX(0,MIN($C$10,G282+F283-C283)))</f>
        <v/>
      </c>
      <c r="E283" s="21">
        <f>IF(A283="","",C283+D283-F283)</f>
        <v/>
      </c>
      <c r="F283" s="21">
        <f>IF(A283="","",G282*$C$7/12)</f>
        <v/>
      </c>
      <c r="G283" s="21">
        <f>IF(A283="","",G282-E283)</f>
        <v/>
      </c>
    </row>
    <row r="284">
      <c r="A284" s="15">
        <f>IF(A283="","",IF(G283&gt;0.005,A283+1,""))</f>
        <v/>
      </c>
      <c r="B284" s="16">
        <f>IF(A284="","",EDATE($C$9,A284-1))</f>
        <v/>
      </c>
      <c r="C284" s="17">
        <f>IF(A284="","",MIN($F$6,G283+F284))</f>
        <v/>
      </c>
      <c r="D284" s="18">
        <f>IF(A284="","",MAX(0,MIN($C$10,G283+F284-C284)))</f>
        <v/>
      </c>
      <c r="E284" s="17">
        <f>IF(A284="","",C284+D284-F284)</f>
        <v/>
      </c>
      <c r="F284" s="17">
        <f>IF(A284="","",G283*$C$7/12)</f>
        <v/>
      </c>
      <c r="G284" s="17">
        <f>IF(A284="","",G283-E284)</f>
        <v/>
      </c>
    </row>
    <row r="285">
      <c r="A285" s="19">
        <f>IF(A284="","",IF(G284&gt;0.005,A284+1,""))</f>
        <v/>
      </c>
      <c r="B285" s="20">
        <f>IF(A285="","",EDATE($C$9,A285-1))</f>
        <v/>
      </c>
      <c r="C285" s="21">
        <f>IF(A285="","",MIN($F$6,G284+F285))</f>
        <v/>
      </c>
      <c r="D285" s="22">
        <f>IF(A285="","",MAX(0,MIN($C$10,G284+F285-C285)))</f>
        <v/>
      </c>
      <c r="E285" s="21">
        <f>IF(A285="","",C285+D285-F285)</f>
        <v/>
      </c>
      <c r="F285" s="21">
        <f>IF(A285="","",G284*$C$7/12)</f>
        <v/>
      </c>
      <c r="G285" s="21">
        <f>IF(A285="","",G284-E285)</f>
        <v/>
      </c>
    </row>
    <row r="286">
      <c r="A286" s="15">
        <f>IF(A285="","",IF(G285&gt;0.005,A285+1,""))</f>
        <v/>
      </c>
      <c r="B286" s="16">
        <f>IF(A286="","",EDATE($C$9,A286-1))</f>
        <v/>
      </c>
      <c r="C286" s="17">
        <f>IF(A286="","",MIN($F$6,G285+F286))</f>
        <v/>
      </c>
      <c r="D286" s="18">
        <f>IF(A286="","",MAX(0,MIN($C$10,G285+F286-C286)))</f>
        <v/>
      </c>
      <c r="E286" s="17">
        <f>IF(A286="","",C286+D286-F286)</f>
        <v/>
      </c>
      <c r="F286" s="17">
        <f>IF(A286="","",G285*$C$7/12)</f>
        <v/>
      </c>
      <c r="G286" s="17">
        <f>IF(A286="","",G285-E286)</f>
        <v/>
      </c>
    </row>
    <row r="287">
      <c r="A287" s="19">
        <f>IF(A286="","",IF(G286&gt;0.005,A286+1,""))</f>
        <v/>
      </c>
      <c r="B287" s="20">
        <f>IF(A287="","",EDATE($C$9,A287-1))</f>
        <v/>
      </c>
      <c r="C287" s="21">
        <f>IF(A287="","",MIN($F$6,G286+F287))</f>
        <v/>
      </c>
      <c r="D287" s="22">
        <f>IF(A287="","",MAX(0,MIN($C$10,G286+F287-C287)))</f>
        <v/>
      </c>
      <c r="E287" s="21">
        <f>IF(A287="","",C287+D287-F287)</f>
        <v/>
      </c>
      <c r="F287" s="21">
        <f>IF(A287="","",G286*$C$7/12)</f>
        <v/>
      </c>
      <c r="G287" s="21">
        <f>IF(A287="","",G286-E287)</f>
        <v/>
      </c>
    </row>
    <row r="288">
      <c r="A288" s="15">
        <f>IF(A287="","",IF(G287&gt;0.005,A287+1,""))</f>
        <v/>
      </c>
      <c r="B288" s="16">
        <f>IF(A288="","",EDATE($C$9,A288-1))</f>
        <v/>
      </c>
      <c r="C288" s="17">
        <f>IF(A288="","",MIN($F$6,G287+F288))</f>
        <v/>
      </c>
      <c r="D288" s="18">
        <f>IF(A288="","",MAX(0,MIN($C$10,G287+F288-C288)))</f>
        <v/>
      </c>
      <c r="E288" s="17">
        <f>IF(A288="","",C288+D288-F288)</f>
        <v/>
      </c>
      <c r="F288" s="17">
        <f>IF(A288="","",G287*$C$7/12)</f>
        <v/>
      </c>
      <c r="G288" s="17">
        <f>IF(A288="","",G287-E288)</f>
        <v/>
      </c>
    </row>
    <row r="289">
      <c r="A289" s="19">
        <f>IF(A288="","",IF(G288&gt;0.005,A288+1,""))</f>
        <v/>
      </c>
      <c r="B289" s="20">
        <f>IF(A289="","",EDATE($C$9,A289-1))</f>
        <v/>
      </c>
      <c r="C289" s="21">
        <f>IF(A289="","",MIN($F$6,G288+F289))</f>
        <v/>
      </c>
      <c r="D289" s="22">
        <f>IF(A289="","",MAX(0,MIN($C$10,G288+F289-C289)))</f>
        <v/>
      </c>
      <c r="E289" s="21">
        <f>IF(A289="","",C289+D289-F289)</f>
        <v/>
      </c>
      <c r="F289" s="21">
        <f>IF(A289="","",G288*$C$7/12)</f>
        <v/>
      </c>
      <c r="G289" s="21">
        <f>IF(A289="","",G288-E289)</f>
        <v/>
      </c>
    </row>
    <row r="290">
      <c r="A290" s="15">
        <f>IF(A289="","",IF(G289&gt;0.005,A289+1,""))</f>
        <v/>
      </c>
      <c r="B290" s="16">
        <f>IF(A290="","",EDATE($C$9,A290-1))</f>
        <v/>
      </c>
      <c r="C290" s="17">
        <f>IF(A290="","",MIN($F$6,G289+F290))</f>
        <v/>
      </c>
      <c r="D290" s="18">
        <f>IF(A290="","",MAX(0,MIN($C$10,G289+F290-C290)))</f>
        <v/>
      </c>
      <c r="E290" s="17">
        <f>IF(A290="","",C290+D290-F290)</f>
        <v/>
      </c>
      <c r="F290" s="17">
        <f>IF(A290="","",G289*$C$7/12)</f>
        <v/>
      </c>
      <c r="G290" s="17">
        <f>IF(A290="","",G289-E290)</f>
        <v/>
      </c>
    </row>
    <row r="291">
      <c r="A291" s="19">
        <f>IF(A290="","",IF(G290&gt;0.005,A290+1,""))</f>
        <v/>
      </c>
      <c r="B291" s="20">
        <f>IF(A291="","",EDATE($C$9,A291-1))</f>
        <v/>
      </c>
      <c r="C291" s="21">
        <f>IF(A291="","",MIN($F$6,G290+F291))</f>
        <v/>
      </c>
      <c r="D291" s="22">
        <f>IF(A291="","",MAX(0,MIN($C$10,G290+F291-C291)))</f>
        <v/>
      </c>
      <c r="E291" s="21">
        <f>IF(A291="","",C291+D291-F291)</f>
        <v/>
      </c>
      <c r="F291" s="21">
        <f>IF(A291="","",G290*$C$7/12)</f>
        <v/>
      </c>
      <c r="G291" s="21">
        <f>IF(A291="","",G290-E291)</f>
        <v/>
      </c>
    </row>
    <row r="292">
      <c r="A292" s="15">
        <f>IF(A291="","",IF(G291&gt;0.005,A291+1,""))</f>
        <v/>
      </c>
      <c r="B292" s="16">
        <f>IF(A292="","",EDATE($C$9,A292-1))</f>
        <v/>
      </c>
      <c r="C292" s="17">
        <f>IF(A292="","",MIN($F$6,G291+F292))</f>
        <v/>
      </c>
      <c r="D292" s="18">
        <f>IF(A292="","",MAX(0,MIN($C$10,G291+F292-C292)))</f>
        <v/>
      </c>
      <c r="E292" s="17">
        <f>IF(A292="","",C292+D292-F292)</f>
        <v/>
      </c>
      <c r="F292" s="17">
        <f>IF(A292="","",G291*$C$7/12)</f>
        <v/>
      </c>
      <c r="G292" s="17">
        <f>IF(A292="","",G291-E292)</f>
        <v/>
      </c>
    </row>
    <row r="293">
      <c r="A293" s="19">
        <f>IF(A292="","",IF(G292&gt;0.005,A292+1,""))</f>
        <v/>
      </c>
      <c r="B293" s="20">
        <f>IF(A293="","",EDATE($C$9,A293-1))</f>
        <v/>
      </c>
      <c r="C293" s="21">
        <f>IF(A293="","",MIN($F$6,G292+F293))</f>
        <v/>
      </c>
      <c r="D293" s="22">
        <f>IF(A293="","",MAX(0,MIN($C$10,G292+F293-C293)))</f>
        <v/>
      </c>
      <c r="E293" s="21">
        <f>IF(A293="","",C293+D293-F293)</f>
        <v/>
      </c>
      <c r="F293" s="21">
        <f>IF(A293="","",G292*$C$7/12)</f>
        <v/>
      </c>
      <c r="G293" s="21">
        <f>IF(A293="","",G292-E293)</f>
        <v/>
      </c>
    </row>
    <row r="294">
      <c r="A294" s="15">
        <f>IF(A293="","",IF(G293&gt;0.005,A293+1,""))</f>
        <v/>
      </c>
      <c r="B294" s="16">
        <f>IF(A294="","",EDATE($C$9,A294-1))</f>
        <v/>
      </c>
      <c r="C294" s="17">
        <f>IF(A294="","",MIN($F$6,G293+F294))</f>
        <v/>
      </c>
      <c r="D294" s="18">
        <f>IF(A294="","",MAX(0,MIN($C$10,G293+F294-C294)))</f>
        <v/>
      </c>
      <c r="E294" s="17">
        <f>IF(A294="","",C294+D294-F294)</f>
        <v/>
      </c>
      <c r="F294" s="17">
        <f>IF(A294="","",G293*$C$7/12)</f>
        <v/>
      </c>
      <c r="G294" s="17">
        <f>IF(A294="","",G293-E294)</f>
        <v/>
      </c>
    </row>
    <row r="295">
      <c r="A295" s="19">
        <f>IF(A294="","",IF(G294&gt;0.005,A294+1,""))</f>
        <v/>
      </c>
      <c r="B295" s="20">
        <f>IF(A295="","",EDATE($C$9,A295-1))</f>
        <v/>
      </c>
      <c r="C295" s="21">
        <f>IF(A295="","",MIN($F$6,G294+F295))</f>
        <v/>
      </c>
      <c r="D295" s="22">
        <f>IF(A295="","",MAX(0,MIN($C$10,G294+F295-C295)))</f>
        <v/>
      </c>
      <c r="E295" s="21">
        <f>IF(A295="","",C295+D295-F295)</f>
        <v/>
      </c>
      <c r="F295" s="21">
        <f>IF(A295="","",G294*$C$7/12)</f>
        <v/>
      </c>
      <c r="G295" s="21">
        <f>IF(A295="","",G294-E295)</f>
        <v/>
      </c>
    </row>
    <row r="296">
      <c r="A296" s="15">
        <f>IF(A295="","",IF(G295&gt;0.005,A295+1,""))</f>
        <v/>
      </c>
      <c r="B296" s="16">
        <f>IF(A296="","",EDATE($C$9,A296-1))</f>
        <v/>
      </c>
      <c r="C296" s="17">
        <f>IF(A296="","",MIN($F$6,G295+F296))</f>
        <v/>
      </c>
      <c r="D296" s="18">
        <f>IF(A296="","",MAX(0,MIN($C$10,G295+F296-C296)))</f>
        <v/>
      </c>
      <c r="E296" s="17">
        <f>IF(A296="","",C296+D296-F296)</f>
        <v/>
      </c>
      <c r="F296" s="17">
        <f>IF(A296="","",G295*$C$7/12)</f>
        <v/>
      </c>
      <c r="G296" s="17">
        <f>IF(A296="","",G295-E296)</f>
        <v/>
      </c>
    </row>
    <row r="297">
      <c r="A297" s="19">
        <f>IF(A296="","",IF(G296&gt;0.005,A296+1,""))</f>
        <v/>
      </c>
      <c r="B297" s="20">
        <f>IF(A297="","",EDATE($C$9,A297-1))</f>
        <v/>
      </c>
      <c r="C297" s="21">
        <f>IF(A297="","",MIN($F$6,G296+F297))</f>
        <v/>
      </c>
      <c r="D297" s="22">
        <f>IF(A297="","",MAX(0,MIN($C$10,G296+F297-C297)))</f>
        <v/>
      </c>
      <c r="E297" s="21">
        <f>IF(A297="","",C297+D297-F297)</f>
        <v/>
      </c>
      <c r="F297" s="21">
        <f>IF(A297="","",G296*$C$7/12)</f>
        <v/>
      </c>
      <c r="G297" s="21">
        <f>IF(A297="","",G296-E297)</f>
        <v/>
      </c>
    </row>
    <row r="298">
      <c r="A298" s="15">
        <f>IF(A297="","",IF(G297&gt;0.005,A297+1,""))</f>
        <v/>
      </c>
      <c r="B298" s="16">
        <f>IF(A298="","",EDATE($C$9,A298-1))</f>
        <v/>
      </c>
      <c r="C298" s="17">
        <f>IF(A298="","",MIN($F$6,G297+F298))</f>
        <v/>
      </c>
      <c r="D298" s="18">
        <f>IF(A298="","",MAX(0,MIN($C$10,G297+F298-C298)))</f>
        <v/>
      </c>
      <c r="E298" s="17">
        <f>IF(A298="","",C298+D298-F298)</f>
        <v/>
      </c>
      <c r="F298" s="17">
        <f>IF(A298="","",G297*$C$7/12)</f>
        <v/>
      </c>
      <c r="G298" s="17">
        <f>IF(A298="","",G297-E298)</f>
        <v/>
      </c>
    </row>
    <row r="299">
      <c r="A299" s="19">
        <f>IF(A298="","",IF(G298&gt;0.005,A298+1,""))</f>
        <v/>
      </c>
      <c r="B299" s="20">
        <f>IF(A299="","",EDATE($C$9,A299-1))</f>
        <v/>
      </c>
      <c r="C299" s="21">
        <f>IF(A299="","",MIN($F$6,G298+F299))</f>
        <v/>
      </c>
      <c r="D299" s="22">
        <f>IF(A299="","",MAX(0,MIN($C$10,G298+F299-C299)))</f>
        <v/>
      </c>
      <c r="E299" s="21">
        <f>IF(A299="","",C299+D299-F299)</f>
        <v/>
      </c>
      <c r="F299" s="21">
        <f>IF(A299="","",G298*$C$7/12)</f>
        <v/>
      </c>
      <c r="G299" s="21">
        <f>IF(A299="","",G298-E299)</f>
        <v/>
      </c>
    </row>
    <row r="300">
      <c r="A300" s="15">
        <f>IF(A299="","",IF(G299&gt;0.005,A299+1,""))</f>
        <v/>
      </c>
      <c r="B300" s="16">
        <f>IF(A300="","",EDATE($C$9,A300-1))</f>
        <v/>
      </c>
      <c r="C300" s="17">
        <f>IF(A300="","",MIN($F$6,G299+F300))</f>
        <v/>
      </c>
      <c r="D300" s="18">
        <f>IF(A300="","",MAX(0,MIN($C$10,G299+F300-C300)))</f>
        <v/>
      </c>
      <c r="E300" s="17">
        <f>IF(A300="","",C300+D300-F300)</f>
        <v/>
      </c>
      <c r="F300" s="17">
        <f>IF(A300="","",G299*$C$7/12)</f>
        <v/>
      </c>
      <c r="G300" s="17">
        <f>IF(A300="","",G299-E300)</f>
        <v/>
      </c>
    </row>
    <row r="301">
      <c r="A301" s="19">
        <f>IF(A300="","",IF(G300&gt;0.005,A300+1,""))</f>
        <v/>
      </c>
      <c r="B301" s="20">
        <f>IF(A301="","",EDATE($C$9,A301-1))</f>
        <v/>
      </c>
      <c r="C301" s="21">
        <f>IF(A301="","",MIN($F$6,G300+F301))</f>
        <v/>
      </c>
      <c r="D301" s="22">
        <f>IF(A301="","",MAX(0,MIN($C$10,G300+F301-C301)))</f>
        <v/>
      </c>
      <c r="E301" s="21">
        <f>IF(A301="","",C301+D301-F301)</f>
        <v/>
      </c>
      <c r="F301" s="21">
        <f>IF(A301="","",G300*$C$7/12)</f>
        <v/>
      </c>
      <c r="G301" s="21">
        <f>IF(A301="","",G300-E301)</f>
        <v/>
      </c>
    </row>
    <row r="302">
      <c r="A302" s="15">
        <f>IF(A301="","",IF(G301&gt;0.005,A301+1,""))</f>
        <v/>
      </c>
      <c r="B302" s="16">
        <f>IF(A302="","",EDATE($C$9,A302-1))</f>
        <v/>
      </c>
      <c r="C302" s="17">
        <f>IF(A302="","",MIN($F$6,G301+F302))</f>
        <v/>
      </c>
      <c r="D302" s="18">
        <f>IF(A302="","",MAX(0,MIN($C$10,G301+F302-C302)))</f>
        <v/>
      </c>
      <c r="E302" s="17">
        <f>IF(A302="","",C302+D302-F302)</f>
        <v/>
      </c>
      <c r="F302" s="17">
        <f>IF(A302="","",G301*$C$7/12)</f>
        <v/>
      </c>
      <c r="G302" s="17">
        <f>IF(A302="","",G301-E302)</f>
        <v/>
      </c>
    </row>
    <row r="303">
      <c r="A303" s="19">
        <f>IF(A302="","",IF(G302&gt;0.005,A302+1,""))</f>
        <v/>
      </c>
      <c r="B303" s="20">
        <f>IF(A303="","",EDATE($C$9,A303-1))</f>
        <v/>
      </c>
      <c r="C303" s="21">
        <f>IF(A303="","",MIN($F$6,G302+F303))</f>
        <v/>
      </c>
      <c r="D303" s="22">
        <f>IF(A303="","",MAX(0,MIN($C$10,G302+F303-C303)))</f>
        <v/>
      </c>
      <c r="E303" s="21">
        <f>IF(A303="","",C303+D303-F303)</f>
        <v/>
      </c>
      <c r="F303" s="21">
        <f>IF(A303="","",G302*$C$7/12)</f>
        <v/>
      </c>
      <c r="G303" s="21">
        <f>IF(A303="","",G302-E303)</f>
        <v/>
      </c>
    </row>
    <row r="304">
      <c r="A304" s="15">
        <f>IF(A303="","",IF(G303&gt;0.005,A303+1,""))</f>
        <v/>
      </c>
      <c r="B304" s="16">
        <f>IF(A304="","",EDATE($C$9,A304-1))</f>
        <v/>
      </c>
      <c r="C304" s="17">
        <f>IF(A304="","",MIN($F$6,G303+F304))</f>
        <v/>
      </c>
      <c r="D304" s="18">
        <f>IF(A304="","",MAX(0,MIN($C$10,G303+F304-C304)))</f>
        <v/>
      </c>
      <c r="E304" s="17">
        <f>IF(A304="","",C304+D304-F304)</f>
        <v/>
      </c>
      <c r="F304" s="17">
        <f>IF(A304="","",G303*$C$7/12)</f>
        <v/>
      </c>
      <c r="G304" s="17">
        <f>IF(A304="","",G303-E304)</f>
        <v/>
      </c>
    </row>
    <row r="305">
      <c r="A305" s="19">
        <f>IF(A304="","",IF(G304&gt;0.005,A304+1,""))</f>
        <v/>
      </c>
      <c r="B305" s="20">
        <f>IF(A305="","",EDATE($C$9,A305-1))</f>
        <v/>
      </c>
      <c r="C305" s="21">
        <f>IF(A305="","",MIN($F$6,G304+F305))</f>
        <v/>
      </c>
      <c r="D305" s="22">
        <f>IF(A305="","",MAX(0,MIN($C$10,G304+F305-C305)))</f>
        <v/>
      </c>
      <c r="E305" s="21">
        <f>IF(A305="","",C305+D305-F305)</f>
        <v/>
      </c>
      <c r="F305" s="21">
        <f>IF(A305="","",G304*$C$7/12)</f>
        <v/>
      </c>
      <c r="G305" s="21">
        <f>IF(A305="","",G304-E305)</f>
        <v/>
      </c>
    </row>
    <row r="306">
      <c r="A306" s="15">
        <f>IF(A305="","",IF(G305&gt;0.005,A305+1,""))</f>
        <v/>
      </c>
      <c r="B306" s="16">
        <f>IF(A306="","",EDATE($C$9,A306-1))</f>
        <v/>
      </c>
      <c r="C306" s="17">
        <f>IF(A306="","",MIN($F$6,G305+F306))</f>
        <v/>
      </c>
      <c r="D306" s="18">
        <f>IF(A306="","",MAX(0,MIN($C$10,G305+F306-C306)))</f>
        <v/>
      </c>
      <c r="E306" s="17">
        <f>IF(A306="","",C306+D306-F306)</f>
        <v/>
      </c>
      <c r="F306" s="17">
        <f>IF(A306="","",G305*$C$7/12)</f>
        <v/>
      </c>
      <c r="G306" s="17">
        <f>IF(A306="","",G305-E306)</f>
        <v/>
      </c>
    </row>
    <row r="307">
      <c r="A307" s="19">
        <f>IF(A306="","",IF(G306&gt;0.005,A306+1,""))</f>
        <v/>
      </c>
      <c r="B307" s="20">
        <f>IF(A307="","",EDATE($C$9,A307-1))</f>
        <v/>
      </c>
      <c r="C307" s="21">
        <f>IF(A307="","",MIN($F$6,G306+F307))</f>
        <v/>
      </c>
      <c r="D307" s="22">
        <f>IF(A307="","",MAX(0,MIN($C$10,G306+F307-C307)))</f>
        <v/>
      </c>
      <c r="E307" s="21">
        <f>IF(A307="","",C307+D307-F307)</f>
        <v/>
      </c>
      <c r="F307" s="21">
        <f>IF(A307="","",G306*$C$7/12)</f>
        <v/>
      </c>
      <c r="G307" s="21">
        <f>IF(A307="","",G306-E307)</f>
        <v/>
      </c>
    </row>
    <row r="308">
      <c r="A308" s="15">
        <f>IF(A307="","",IF(G307&gt;0.005,A307+1,""))</f>
        <v/>
      </c>
      <c r="B308" s="16">
        <f>IF(A308="","",EDATE($C$9,A308-1))</f>
        <v/>
      </c>
      <c r="C308" s="17">
        <f>IF(A308="","",MIN($F$6,G307+F308))</f>
        <v/>
      </c>
      <c r="D308" s="18">
        <f>IF(A308="","",MAX(0,MIN($C$10,G307+F308-C308)))</f>
        <v/>
      </c>
      <c r="E308" s="17">
        <f>IF(A308="","",C308+D308-F308)</f>
        <v/>
      </c>
      <c r="F308" s="17">
        <f>IF(A308="","",G307*$C$7/12)</f>
        <v/>
      </c>
      <c r="G308" s="17">
        <f>IF(A308="","",G307-E308)</f>
        <v/>
      </c>
    </row>
    <row r="309">
      <c r="A309" s="19">
        <f>IF(A308="","",IF(G308&gt;0.005,A308+1,""))</f>
        <v/>
      </c>
      <c r="B309" s="20">
        <f>IF(A309="","",EDATE($C$9,A309-1))</f>
        <v/>
      </c>
      <c r="C309" s="21">
        <f>IF(A309="","",MIN($F$6,G308+F309))</f>
        <v/>
      </c>
      <c r="D309" s="22">
        <f>IF(A309="","",MAX(0,MIN($C$10,G308+F309-C309)))</f>
        <v/>
      </c>
      <c r="E309" s="21">
        <f>IF(A309="","",C309+D309-F309)</f>
        <v/>
      </c>
      <c r="F309" s="21">
        <f>IF(A309="","",G308*$C$7/12)</f>
        <v/>
      </c>
      <c r="G309" s="21">
        <f>IF(A309="","",G308-E309)</f>
        <v/>
      </c>
    </row>
    <row r="310">
      <c r="A310" s="15">
        <f>IF(A309="","",IF(G309&gt;0.005,A309+1,""))</f>
        <v/>
      </c>
      <c r="B310" s="16">
        <f>IF(A310="","",EDATE($C$9,A310-1))</f>
        <v/>
      </c>
      <c r="C310" s="17">
        <f>IF(A310="","",MIN($F$6,G309+F310))</f>
        <v/>
      </c>
      <c r="D310" s="18">
        <f>IF(A310="","",MAX(0,MIN($C$10,G309+F310-C310)))</f>
        <v/>
      </c>
      <c r="E310" s="17">
        <f>IF(A310="","",C310+D310-F310)</f>
        <v/>
      </c>
      <c r="F310" s="17">
        <f>IF(A310="","",G309*$C$7/12)</f>
        <v/>
      </c>
      <c r="G310" s="17">
        <f>IF(A310="","",G309-E310)</f>
        <v/>
      </c>
    </row>
    <row r="311">
      <c r="A311" s="19">
        <f>IF(A310="","",IF(G310&gt;0.005,A310+1,""))</f>
        <v/>
      </c>
      <c r="B311" s="20">
        <f>IF(A311="","",EDATE($C$9,A311-1))</f>
        <v/>
      </c>
      <c r="C311" s="21">
        <f>IF(A311="","",MIN($F$6,G310+F311))</f>
        <v/>
      </c>
      <c r="D311" s="22">
        <f>IF(A311="","",MAX(0,MIN($C$10,G310+F311-C311)))</f>
        <v/>
      </c>
      <c r="E311" s="21">
        <f>IF(A311="","",C311+D311-F311)</f>
        <v/>
      </c>
      <c r="F311" s="21">
        <f>IF(A311="","",G310*$C$7/12)</f>
        <v/>
      </c>
      <c r="G311" s="21">
        <f>IF(A311="","",G310-E311)</f>
        <v/>
      </c>
    </row>
    <row r="312">
      <c r="A312" s="15">
        <f>IF(A311="","",IF(G311&gt;0.005,A311+1,""))</f>
        <v/>
      </c>
      <c r="B312" s="16">
        <f>IF(A312="","",EDATE($C$9,A312-1))</f>
        <v/>
      </c>
      <c r="C312" s="17">
        <f>IF(A312="","",MIN($F$6,G311+F312))</f>
        <v/>
      </c>
      <c r="D312" s="18">
        <f>IF(A312="","",MAX(0,MIN($C$10,G311+F312-C312)))</f>
        <v/>
      </c>
      <c r="E312" s="17">
        <f>IF(A312="","",C312+D312-F312)</f>
        <v/>
      </c>
      <c r="F312" s="17">
        <f>IF(A312="","",G311*$C$7/12)</f>
        <v/>
      </c>
      <c r="G312" s="17">
        <f>IF(A312="","",G311-E312)</f>
        <v/>
      </c>
    </row>
    <row r="313">
      <c r="A313" s="19">
        <f>IF(A312="","",IF(G312&gt;0.005,A312+1,""))</f>
        <v/>
      </c>
      <c r="B313" s="20">
        <f>IF(A313="","",EDATE($C$9,A313-1))</f>
        <v/>
      </c>
      <c r="C313" s="21">
        <f>IF(A313="","",MIN($F$6,G312+F313))</f>
        <v/>
      </c>
      <c r="D313" s="22">
        <f>IF(A313="","",MAX(0,MIN($C$10,G312+F313-C313)))</f>
        <v/>
      </c>
      <c r="E313" s="21">
        <f>IF(A313="","",C313+D313-F313)</f>
        <v/>
      </c>
      <c r="F313" s="21">
        <f>IF(A313="","",G312*$C$7/12)</f>
        <v/>
      </c>
      <c r="G313" s="21">
        <f>IF(A313="","",G312-E313)</f>
        <v/>
      </c>
    </row>
    <row r="314">
      <c r="A314" s="15">
        <f>IF(A313="","",IF(G313&gt;0.005,A313+1,""))</f>
        <v/>
      </c>
      <c r="B314" s="16">
        <f>IF(A314="","",EDATE($C$9,A314-1))</f>
        <v/>
      </c>
      <c r="C314" s="17">
        <f>IF(A314="","",MIN($F$6,G313+F314))</f>
        <v/>
      </c>
      <c r="D314" s="18">
        <f>IF(A314="","",MAX(0,MIN($C$10,G313+F314-C314)))</f>
        <v/>
      </c>
      <c r="E314" s="17">
        <f>IF(A314="","",C314+D314-F314)</f>
        <v/>
      </c>
      <c r="F314" s="17">
        <f>IF(A314="","",G313*$C$7/12)</f>
        <v/>
      </c>
      <c r="G314" s="17">
        <f>IF(A314="","",G313-E314)</f>
        <v/>
      </c>
    </row>
    <row r="315">
      <c r="A315" s="19">
        <f>IF(A314="","",IF(G314&gt;0.005,A314+1,""))</f>
        <v/>
      </c>
      <c r="B315" s="20">
        <f>IF(A315="","",EDATE($C$9,A315-1))</f>
        <v/>
      </c>
      <c r="C315" s="21">
        <f>IF(A315="","",MIN($F$6,G314+F315))</f>
        <v/>
      </c>
      <c r="D315" s="22">
        <f>IF(A315="","",MAX(0,MIN($C$10,G314+F315-C315)))</f>
        <v/>
      </c>
      <c r="E315" s="21">
        <f>IF(A315="","",C315+D315-F315)</f>
        <v/>
      </c>
      <c r="F315" s="21">
        <f>IF(A315="","",G314*$C$7/12)</f>
        <v/>
      </c>
      <c r="G315" s="21">
        <f>IF(A315="","",G314-E315)</f>
        <v/>
      </c>
    </row>
    <row r="316">
      <c r="A316" s="15">
        <f>IF(A315="","",IF(G315&gt;0.005,A315+1,""))</f>
        <v/>
      </c>
      <c r="B316" s="16">
        <f>IF(A316="","",EDATE($C$9,A316-1))</f>
        <v/>
      </c>
      <c r="C316" s="17">
        <f>IF(A316="","",MIN($F$6,G315+F316))</f>
        <v/>
      </c>
      <c r="D316" s="18">
        <f>IF(A316="","",MAX(0,MIN($C$10,G315+F316-C316)))</f>
        <v/>
      </c>
      <c r="E316" s="17">
        <f>IF(A316="","",C316+D316-F316)</f>
        <v/>
      </c>
      <c r="F316" s="17">
        <f>IF(A316="","",G315*$C$7/12)</f>
        <v/>
      </c>
      <c r="G316" s="17">
        <f>IF(A316="","",G315-E316)</f>
        <v/>
      </c>
    </row>
    <row r="317">
      <c r="A317" s="19">
        <f>IF(A316="","",IF(G316&gt;0.005,A316+1,""))</f>
        <v/>
      </c>
      <c r="B317" s="20">
        <f>IF(A317="","",EDATE($C$9,A317-1))</f>
        <v/>
      </c>
      <c r="C317" s="21">
        <f>IF(A317="","",MIN($F$6,G316+F317))</f>
        <v/>
      </c>
      <c r="D317" s="22">
        <f>IF(A317="","",MAX(0,MIN($C$10,G316+F317-C317)))</f>
        <v/>
      </c>
      <c r="E317" s="21">
        <f>IF(A317="","",C317+D317-F317)</f>
        <v/>
      </c>
      <c r="F317" s="21">
        <f>IF(A317="","",G316*$C$7/12)</f>
        <v/>
      </c>
      <c r="G317" s="21">
        <f>IF(A317="","",G316-E317)</f>
        <v/>
      </c>
    </row>
    <row r="318">
      <c r="A318" s="15">
        <f>IF(A317="","",IF(G317&gt;0.005,A317+1,""))</f>
        <v/>
      </c>
      <c r="B318" s="16">
        <f>IF(A318="","",EDATE($C$9,A318-1))</f>
        <v/>
      </c>
      <c r="C318" s="17">
        <f>IF(A318="","",MIN($F$6,G317+F318))</f>
        <v/>
      </c>
      <c r="D318" s="18">
        <f>IF(A318="","",MAX(0,MIN($C$10,G317+F318-C318)))</f>
        <v/>
      </c>
      <c r="E318" s="17">
        <f>IF(A318="","",C318+D318-F318)</f>
        <v/>
      </c>
      <c r="F318" s="17">
        <f>IF(A318="","",G317*$C$7/12)</f>
        <v/>
      </c>
      <c r="G318" s="17">
        <f>IF(A318="","",G317-E318)</f>
        <v/>
      </c>
    </row>
    <row r="319">
      <c r="A319" s="19">
        <f>IF(A318="","",IF(G318&gt;0.005,A318+1,""))</f>
        <v/>
      </c>
      <c r="B319" s="20">
        <f>IF(A319="","",EDATE($C$9,A319-1))</f>
        <v/>
      </c>
      <c r="C319" s="21">
        <f>IF(A319="","",MIN($F$6,G318+F319))</f>
        <v/>
      </c>
      <c r="D319" s="22">
        <f>IF(A319="","",MAX(0,MIN($C$10,G318+F319-C319)))</f>
        <v/>
      </c>
      <c r="E319" s="21">
        <f>IF(A319="","",C319+D319-F319)</f>
        <v/>
      </c>
      <c r="F319" s="21">
        <f>IF(A319="","",G318*$C$7/12)</f>
        <v/>
      </c>
      <c r="G319" s="21">
        <f>IF(A319="","",G318-E319)</f>
        <v/>
      </c>
    </row>
    <row r="320">
      <c r="A320" s="15">
        <f>IF(A319="","",IF(G319&gt;0.005,A319+1,""))</f>
        <v/>
      </c>
      <c r="B320" s="16">
        <f>IF(A320="","",EDATE($C$9,A320-1))</f>
        <v/>
      </c>
      <c r="C320" s="17">
        <f>IF(A320="","",MIN($F$6,G319+F320))</f>
        <v/>
      </c>
      <c r="D320" s="18">
        <f>IF(A320="","",MAX(0,MIN($C$10,G319+F320-C320)))</f>
        <v/>
      </c>
      <c r="E320" s="17">
        <f>IF(A320="","",C320+D320-F320)</f>
        <v/>
      </c>
      <c r="F320" s="17">
        <f>IF(A320="","",G319*$C$7/12)</f>
        <v/>
      </c>
      <c r="G320" s="17">
        <f>IF(A320="","",G319-E320)</f>
        <v/>
      </c>
    </row>
    <row r="321">
      <c r="A321" s="19">
        <f>IF(A320="","",IF(G320&gt;0.005,A320+1,""))</f>
        <v/>
      </c>
      <c r="B321" s="20">
        <f>IF(A321="","",EDATE($C$9,A321-1))</f>
        <v/>
      </c>
      <c r="C321" s="21">
        <f>IF(A321="","",MIN($F$6,G320+F321))</f>
        <v/>
      </c>
      <c r="D321" s="22">
        <f>IF(A321="","",MAX(0,MIN($C$10,G320+F321-C321)))</f>
        <v/>
      </c>
      <c r="E321" s="21">
        <f>IF(A321="","",C321+D321-F321)</f>
        <v/>
      </c>
      <c r="F321" s="21">
        <f>IF(A321="","",G320*$C$7/12)</f>
        <v/>
      </c>
      <c r="G321" s="21">
        <f>IF(A321="","",G320-E321)</f>
        <v/>
      </c>
    </row>
    <row r="322">
      <c r="A322" s="15">
        <f>IF(A321="","",IF(G321&gt;0.005,A321+1,""))</f>
        <v/>
      </c>
      <c r="B322" s="16">
        <f>IF(A322="","",EDATE($C$9,A322-1))</f>
        <v/>
      </c>
      <c r="C322" s="17">
        <f>IF(A322="","",MIN($F$6,G321+F322))</f>
        <v/>
      </c>
      <c r="D322" s="18">
        <f>IF(A322="","",MAX(0,MIN($C$10,G321+F322-C322)))</f>
        <v/>
      </c>
      <c r="E322" s="17">
        <f>IF(A322="","",C322+D322-F322)</f>
        <v/>
      </c>
      <c r="F322" s="17">
        <f>IF(A322="","",G321*$C$7/12)</f>
        <v/>
      </c>
      <c r="G322" s="17">
        <f>IF(A322="","",G321-E322)</f>
        <v/>
      </c>
    </row>
    <row r="323">
      <c r="A323" s="19">
        <f>IF(A322="","",IF(G322&gt;0.005,A322+1,""))</f>
        <v/>
      </c>
      <c r="B323" s="20">
        <f>IF(A323="","",EDATE($C$9,A323-1))</f>
        <v/>
      </c>
      <c r="C323" s="21">
        <f>IF(A323="","",MIN($F$6,G322+F323))</f>
        <v/>
      </c>
      <c r="D323" s="22">
        <f>IF(A323="","",MAX(0,MIN($C$10,G322+F323-C323)))</f>
        <v/>
      </c>
      <c r="E323" s="21">
        <f>IF(A323="","",C323+D323-F323)</f>
        <v/>
      </c>
      <c r="F323" s="21">
        <f>IF(A323="","",G322*$C$7/12)</f>
        <v/>
      </c>
      <c r="G323" s="21">
        <f>IF(A323="","",G322-E323)</f>
        <v/>
      </c>
    </row>
    <row r="324">
      <c r="A324" s="15">
        <f>IF(A323="","",IF(G323&gt;0.005,A323+1,""))</f>
        <v/>
      </c>
      <c r="B324" s="16">
        <f>IF(A324="","",EDATE($C$9,A324-1))</f>
        <v/>
      </c>
      <c r="C324" s="17">
        <f>IF(A324="","",MIN($F$6,G323+F324))</f>
        <v/>
      </c>
      <c r="D324" s="18">
        <f>IF(A324="","",MAX(0,MIN($C$10,G323+F324-C324)))</f>
        <v/>
      </c>
      <c r="E324" s="17">
        <f>IF(A324="","",C324+D324-F324)</f>
        <v/>
      </c>
      <c r="F324" s="17">
        <f>IF(A324="","",G323*$C$7/12)</f>
        <v/>
      </c>
      <c r="G324" s="17">
        <f>IF(A324="","",G323-E324)</f>
        <v/>
      </c>
    </row>
    <row r="325">
      <c r="A325" s="19">
        <f>IF(A324="","",IF(G324&gt;0.005,A324+1,""))</f>
        <v/>
      </c>
      <c r="B325" s="20">
        <f>IF(A325="","",EDATE($C$9,A325-1))</f>
        <v/>
      </c>
      <c r="C325" s="21">
        <f>IF(A325="","",MIN($F$6,G324+F325))</f>
        <v/>
      </c>
      <c r="D325" s="22">
        <f>IF(A325="","",MAX(0,MIN($C$10,G324+F325-C325)))</f>
        <v/>
      </c>
      <c r="E325" s="21">
        <f>IF(A325="","",C325+D325-F325)</f>
        <v/>
      </c>
      <c r="F325" s="21">
        <f>IF(A325="","",G324*$C$7/12)</f>
        <v/>
      </c>
      <c r="G325" s="21">
        <f>IF(A325="","",G324-E325)</f>
        <v/>
      </c>
    </row>
    <row r="326">
      <c r="A326" s="15">
        <f>IF(A325="","",IF(G325&gt;0.005,A325+1,""))</f>
        <v/>
      </c>
      <c r="B326" s="16">
        <f>IF(A326="","",EDATE($C$9,A326-1))</f>
        <v/>
      </c>
      <c r="C326" s="17">
        <f>IF(A326="","",MIN($F$6,G325+F326))</f>
        <v/>
      </c>
      <c r="D326" s="18">
        <f>IF(A326="","",MAX(0,MIN($C$10,G325+F326-C326)))</f>
        <v/>
      </c>
      <c r="E326" s="17">
        <f>IF(A326="","",C326+D326-F326)</f>
        <v/>
      </c>
      <c r="F326" s="17">
        <f>IF(A326="","",G325*$C$7/12)</f>
        <v/>
      </c>
      <c r="G326" s="17">
        <f>IF(A326="","",G325-E326)</f>
        <v/>
      </c>
    </row>
    <row r="327">
      <c r="A327" s="19">
        <f>IF(A326="","",IF(G326&gt;0.005,A326+1,""))</f>
        <v/>
      </c>
      <c r="B327" s="20">
        <f>IF(A327="","",EDATE($C$9,A327-1))</f>
        <v/>
      </c>
      <c r="C327" s="21">
        <f>IF(A327="","",MIN($F$6,G326+F327))</f>
        <v/>
      </c>
      <c r="D327" s="22">
        <f>IF(A327="","",MAX(0,MIN($C$10,G326+F327-C327)))</f>
        <v/>
      </c>
      <c r="E327" s="21">
        <f>IF(A327="","",C327+D327-F327)</f>
        <v/>
      </c>
      <c r="F327" s="21">
        <f>IF(A327="","",G326*$C$7/12)</f>
        <v/>
      </c>
      <c r="G327" s="21">
        <f>IF(A327="","",G326-E327)</f>
        <v/>
      </c>
    </row>
    <row r="328">
      <c r="A328" s="15">
        <f>IF(A327="","",IF(G327&gt;0.005,A327+1,""))</f>
        <v/>
      </c>
      <c r="B328" s="16">
        <f>IF(A328="","",EDATE($C$9,A328-1))</f>
        <v/>
      </c>
      <c r="C328" s="17">
        <f>IF(A328="","",MIN($F$6,G327+F328))</f>
        <v/>
      </c>
      <c r="D328" s="18">
        <f>IF(A328="","",MAX(0,MIN($C$10,G327+F328-C328)))</f>
        <v/>
      </c>
      <c r="E328" s="17">
        <f>IF(A328="","",C328+D328-F328)</f>
        <v/>
      </c>
      <c r="F328" s="17">
        <f>IF(A328="","",G327*$C$7/12)</f>
        <v/>
      </c>
      <c r="G328" s="17">
        <f>IF(A328="","",G327-E328)</f>
        <v/>
      </c>
    </row>
    <row r="329">
      <c r="A329" s="19">
        <f>IF(A328="","",IF(G328&gt;0.005,A328+1,""))</f>
        <v/>
      </c>
      <c r="B329" s="20">
        <f>IF(A329="","",EDATE($C$9,A329-1))</f>
        <v/>
      </c>
      <c r="C329" s="21">
        <f>IF(A329="","",MIN($F$6,G328+F329))</f>
        <v/>
      </c>
      <c r="D329" s="22">
        <f>IF(A329="","",MAX(0,MIN($C$10,G328+F329-C329)))</f>
        <v/>
      </c>
      <c r="E329" s="21">
        <f>IF(A329="","",C329+D329-F329)</f>
        <v/>
      </c>
      <c r="F329" s="21">
        <f>IF(A329="","",G328*$C$7/12)</f>
        <v/>
      </c>
      <c r="G329" s="21">
        <f>IF(A329="","",G328-E329)</f>
        <v/>
      </c>
    </row>
    <row r="330">
      <c r="A330" s="15">
        <f>IF(A329="","",IF(G329&gt;0.005,A329+1,""))</f>
        <v/>
      </c>
      <c r="B330" s="16">
        <f>IF(A330="","",EDATE($C$9,A330-1))</f>
        <v/>
      </c>
      <c r="C330" s="17">
        <f>IF(A330="","",MIN($F$6,G329+F330))</f>
        <v/>
      </c>
      <c r="D330" s="18">
        <f>IF(A330="","",MAX(0,MIN($C$10,G329+F330-C330)))</f>
        <v/>
      </c>
      <c r="E330" s="17">
        <f>IF(A330="","",C330+D330-F330)</f>
        <v/>
      </c>
      <c r="F330" s="17">
        <f>IF(A330="","",G329*$C$7/12)</f>
        <v/>
      </c>
      <c r="G330" s="17">
        <f>IF(A330="","",G329-E330)</f>
        <v/>
      </c>
    </row>
    <row r="331">
      <c r="A331" s="19">
        <f>IF(A330="","",IF(G330&gt;0.005,A330+1,""))</f>
        <v/>
      </c>
      <c r="B331" s="20">
        <f>IF(A331="","",EDATE($C$9,A331-1))</f>
        <v/>
      </c>
      <c r="C331" s="21">
        <f>IF(A331="","",MIN($F$6,G330+F331))</f>
        <v/>
      </c>
      <c r="D331" s="22">
        <f>IF(A331="","",MAX(0,MIN($C$10,G330+F331-C331)))</f>
        <v/>
      </c>
      <c r="E331" s="21">
        <f>IF(A331="","",C331+D331-F331)</f>
        <v/>
      </c>
      <c r="F331" s="21">
        <f>IF(A331="","",G330*$C$7/12)</f>
        <v/>
      </c>
      <c r="G331" s="21">
        <f>IF(A331="","",G330-E331)</f>
        <v/>
      </c>
    </row>
    <row r="332">
      <c r="A332" s="15">
        <f>IF(A331="","",IF(G331&gt;0.005,A331+1,""))</f>
        <v/>
      </c>
      <c r="B332" s="16">
        <f>IF(A332="","",EDATE($C$9,A332-1))</f>
        <v/>
      </c>
      <c r="C332" s="17">
        <f>IF(A332="","",MIN($F$6,G331+F332))</f>
        <v/>
      </c>
      <c r="D332" s="18">
        <f>IF(A332="","",MAX(0,MIN($C$10,G331+F332-C332)))</f>
        <v/>
      </c>
      <c r="E332" s="17">
        <f>IF(A332="","",C332+D332-F332)</f>
        <v/>
      </c>
      <c r="F332" s="17">
        <f>IF(A332="","",G331*$C$7/12)</f>
        <v/>
      </c>
      <c r="G332" s="17">
        <f>IF(A332="","",G331-E332)</f>
        <v/>
      </c>
    </row>
    <row r="333">
      <c r="A333" s="19">
        <f>IF(A332="","",IF(G332&gt;0.005,A332+1,""))</f>
        <v/>
      </c>
      <c r="B333" s="20">
        <f>IF(A333="","",EDATE($C$9,A333-1))</f>
        <v/>
      </c>
      <c r="C333" s="21">
        <f>IF(A333="","",MIN($F$6,G332+F333))</f>
        <v/>
      </c>
      <c r="D333" s="22">
        <f>IF(A333="","",MAX(0,MIN($C$10,G332+F333-C333)))</f>
        <v/>
      </c>
      <c r="E333" s="21">
        <f>IF(A333="","",C333+D333-F333)</f>
        <v/>
      </c>
      <c r="F333" s="21">
        <f>IF(A333="","",G332*$C$7/12)</f>
        <v/>
      </c>
      <c r="G333" s="21">
        <f>IF(A333="","",G332-E333)</f>
        <v/>
      </c>
    </row>
    <row r="334">
      <c r="A334" s="15">
        <f>IF(A333="","",IF(G333&gt;0.005,A333+1,""))</f>
        <v/>
      </c>
      <c r="B334" s="16">
        <f>IF(A334="","",EDATE($C$9,A334-1))</f>
        <v/>
      </c>
      <c r="C334" s="17">
        <f>IF(A334="","",MIN($F$6,G333+F334))</f>
        <v/>
      </c>
      <c r="D334" s="18">
        <f>IF(A334="","",MAX(0,MIN($C$10,G333+F334-C334)))</f>
        <v/>
      </c>
      <c r="E334" s="17">
        <f>IF(A334="","",C334+D334-F334)</f>
        <v/>
      </c>
      <c r="F334" s="17">
        <f>IF(A334="","",G333*$C$7/12)</f>
        <v/>
      </c>
      <c r="G334" s="17">
        <f>IF(A334="","",G333-E334)</f>
        <v/>
      </c>
    </row>
    <row r="335">
      <c r="A335" s="19">
        <f>IF(A334="","",IF(G334&gt;0.005,A334+1,""))</f>
        <v/>
      </c>
      <c r="B335" s="20">
        <f>IF(A335="","",EDATE($C$9,A335-1))</f>
        <v/>
      </c>
      <c r="C335" s="21">
        <f>IF(A335="","",MIN($F$6,G334+F335))</f>
        <v/>
      </c>
      <c r="D335" s="22">
        <f>IF(A335="","",MAX(0,MIN($C$10,G334+F335-C335)))</f>
        <v/>
      </c>
      <c r="E335" s="21">
        <f>IF(A335="","",C335+D335-F335)</f>
        <v/>
      </c>
      <c r="F335" s="21">
        <f>IF(A335="","",G334*$C$7/12)</f>
        <v/>
      </c>
      <c r="G335" s="21">
        <f>IF(A335="","",G334-E335)</f>
        <v/>
      </c>
    </row>
    <row r="336">
      <c r="A336" s="15">
        <f>IF(A335="","",IF(G335&gt;0.005,A335+1,""))</f>
        <v/>
      </c>
      <c r="B336" s="16">
        <f>IF(A336="","",EDATE($C$9,A336-1))</f>
        <v/>
      </c>
      <c r="C336" s="17">
        <f>IF(A336="","",MIN($F$6,G335+F336))</f>
        <v/>
      </c>
      <c r="D336" s="18">
        <f>IF(A336="","",MAX(0,MIN($C$10,G335+F336-C336)))</f>
        <v/>
      </c>
      <c r="E336" s="17">
        <f>IF(A336="","",C336+D336-F336)</f>
        <v/>
      </c>
      <c r="F336" s="17">
        <f>IF(A336="","",G335*$C$7/12)</f>
        <v/>
      </c>
      <c r="G336" s="17">
        <f>IF(A336="","",G335-E336)</f>
        <v/>
      </c>
    </row>
    <row r="337">
      <c r="A337" s="19">
        <f>IF(A336="","",IF(G336&gt;0.005,A336+1,""))</f>
        <v/>
      </c>
      <c r="B337" s="20">
        <f>IF(A337="","",EDATE($C$9,A337-1))</f>
        <v/>
      </c>
      <c r="C337" s="21">
        <f>IF(A337="","",MIN($F$6,G336+F337))</f>
        <v/>
      </c>
      <c r="D337" s="22">
        <f>IF(A337="","",MAX(0,MIN($C$10,G336+F337-C337)))</f>
        <v/>
      </c>
      <c r="E337" s="21">
        <f>IF(A337="","",C337+D337-F337)</f>
        <v/>
      </c>
      <c r="F337" s="21">
        <f>IF(A337="","",G336*$C$7/12)</f>
        <v/>
      </c>
      <c r="G337" s="21">
        <f>IF(A337="","",G336-E337)</f>
        <v/>
      </c>
    </row>
    <row r="338">
      <c r="A338" s="15">
        <f>IF(A337="","",IF(G337&gt;0.005,A337+1,""))</f>
        <v/>
      </c>
      <c r="B338" s="16">
        <f>IF(A338="","",EDATE($C$9,A338-1))</f>
        <v/>
      </c>
      <c r="C338" s="17">
        <f>IF(A338="","",MIN($F$6,G337+F338))</f>
        <v/>
      </c>
      <c r="D338" s="18">
        <f>IF(A338="","",MAX(0,MIN($C$10,G337+F338-C338)))</f>
        <v/>
      </c>
      <c r="E338" s="17">
        <f>IF(A338="","",C338+D338-F338)</f>
        <v/>
      </c>
      <c r="F338" s="17">
        <f>IF(A338="","",G337*$C$7/12)</f>
        <v/>
      </c>
      <c r="G338" s="17">
        <f>IF(A338="","",G337-E338)</f>
        <v/>
      </c>
    </row>
    <row r="339">
      <c r="A339" s="19">
        <f>IF(A338="","",IF(G338&gt;0.005,A338+1,""))</f>
        <v/>
      </c>
      <c r="B339" s="20">
        <f>IF(A339="","",EDATE($C$9,A339-1))</f>
        <v/>
      </c>
      <c r="C339" s="21">
        <f>IF(A339="","",MIN($F$6,G338+F339))</f>
        <v/>
      </c>
      <c r="D339" s="22">
        <f>IF(A339="","",MAX(0,MIN($C$10,G338+F339-C339)))</f>
        <v/>
      </c>
      <c r="E339" s="21">
        <f>IF(A339="","",C339+D339-F339)</f>
        <v/>
      </c>
      <c r="F339" s="21">
        <f>IF(A339="","",G338*$C$7/12)</f>
        <v/>
      </c>
      <c r="G339" s="21">
        <f>IF(A339="","",G338-E339)</f>
        <v/>
      </c>
    </row>
    <row r="340">
      <c r="A340" s="15">
        <f>IF(A339="","",IF(G339&gt;0.005,A339+1,""))</f>
        <v/>
      </c>
      <c r="B340" s="16">
        <f>IF(A340="","",EDATE($C$9,A340-1))</f>
        <v/>
      </c>
      <c r="C340" s="17">
        <f>IF(A340="","",MIN($F$6,G339+F340))</f>
        <v/>
      </c>
      <c r="D340" s="18">
        <f>IF(A340="","",MAX(0,MIN($C$10,G339+F340-C340)))</f>
        <v/>
      </c>
      <c r="E340" s="17">
        <f>IF(A340="","",C340+D340-F340)</f>
        <v/>
      </c>
      <c r="F340" s="17">
        <f>IF(A340="","",G339*$C$7/12)</f>
        <v/>
      </c>
      <c r="G340" s="17">
        <f>IF(A340="","",G339-E340)</f>
        <v/>
      </c>
    </row>
    <row r="341">
      <c r="A341" s="19">
        <f>IF(A340="","",IF(G340&gt;0.005,A340+1,""))</f>
        <v/>
      </c>
      <c r="B341" s="20">
        <f>IF(A341="","",EDATE($C$9,A341-1))</f>
        <v/>
      </c>
      <c r="C341" s="21">
        <f>IF(A341="","",MIN($F$6,G340+F341))</f>
        <v/>
      </c>
      <c r="D341" s="22">
        <f>IF(A341="","",MAX(0,MIN($C$10,G340+F341-C341)))</f>
        <v/>
      </c>
      <c r="E341" s="21">
        <f>IF(A341="","",C341+D341-F341)</f>
        <v/>
      </c>
      <c r="F341" s="21">
        <f>IF(A341="","",G340*$C$7/12)</f>
        <v/>
      </c>
      <c r="G341" s="21">
        <f>IF(A341="","",G340-E341)</f>
        <v/>
      </c>
    </row>
    <row r="342">
      <c r="A342" s="15">
        <f>IF(A341="","",IF(G341&gt;0.005,A341+1,""))</f>
        <v/>
      </c>
      <c r="B342" s="16">
        <f>IF(A342="","",EDATE($C$9,A342-1))</f>
        <v/>
      </c>
      <c r="C342" s="17">
        <f>IF(A342="","",MIN($F$6,G341+F342))</f>
        <v/>
      </c>
      <c r="D342" s="18">
        <f>IF(A342="","",MAX(0,MIN($C$10,G341+F342-C342)))</f>
        <v/>
      </c>
      <c r="E342" s="17">
        <f>IF(A342="","",C342+D342-F342)</f>
        <v/>
      </c>
      <c r="F342" s="17">
        <f>IF(A342="","",G341*$C$7/12)</f>
        <v/>
      </c>
      <c r="G342" s="17">
        <f>IF(A342="","",G341-E342)</f>
        <v/>
      </c>
    </row>
    <row r="343">
      <c r="A343" s="19">
        <f>IF(A342="","",IF(G342&gt;0.005,A342+1,""))</f>
        <v/>
      </c>
      <c r="B343" s="20">
        <f>IF(A343="","",EDATE($C$9,A343-1))</f>
        <v/>
      </c>
      <c r="C343" s="21">
        <f>IF(A343="","",MIN($F$6,G342+F343))</f>
        <v/>
      </c>
      <c r="D343" s="22">
        <f>IF(A343="","",MAX(0,MIN($C$10,G342+F343-C343)))</f>
        <v/>
      </c>
      <c r="E343" s="21">
        <f>IF(A343="","",C343+D343-F343)</f>
        <v/>
      </c>
      <c r="F343" s="21">
        <f>IF(A343="","",G342*$C$7/12)</f>
        <v/>
      </c>
      <c r="G343" s="21">
        <f>IF(A343="","",G342-E343)</f>
        <v/>
      </c>
    </row>
    <row r="344">
      <c r="A344" s="15">
        <f>IF(A343="","",IF(G343&gt;0.005,A343+1,""))</f>
        <v/>
      </c>
      <c r="B344" s="16">
        <f>IF(A344="","",EDATE($C$9,A344-1))</f>
        <v/>
      </c>
      <c r="C344" s="17">
        <f>IF(A344="","",MIN($F$6,G343+F344))</f>
        <v/>
      </c>
      <c r="D344" s="18">
        <f>IF(A344="","",MAX(0,MIN($C$10,G343+F344-C344)))</f>
        <v/>
      </c>
      <c r="E344" s="17">
        <f>IF(A344="","",C344+D344-F344)</f>
        <v/>
      </c>
      <c r="F344" s="17">
        <f>IF(A344="","",G343*$C$7/12)</f>
        <v/>
      </c>
      <c r="G344" s="17">
        <f>IF(A344="","",G343-E344)</f>
        <v/>
      </c>
    </row>
    <row r="345">
      <c r="A345" s="19">
        <f>IF(A344="","",IF(G344&gt;0.005,A344+1,""))</f>
        <v/>
      </c>
      <c r="B345" s="20">
        <f>IF(A345="","",EDATE($C$9,A345-1))</f>
        <v/>
      </c>
      <c r="C345" s="21">
        <f>IF(A345="","",MIN($F$6,G344+F345))</f>
        <v/>
      </c>
      <c r="D345" s="22">
        <f>IF(A345="","",MAX(0,MIN($C$10,G344+F345-C345)))</f>
        <v/>
      </c>
      <c r="E345" s="21">
        <f>IF(A345="","",C345+D345-F345)</f>
        <v/>
      </c>
      <c r="F345" s="21">
        <f>IF(A345="","",G344*$C$7/12)</f>
        <v/>
      </c>
      <c r="G345" s="21">
        <f>IF(A345="","",G344-E345)</f>
        <v/>
      </c>
    </row>
    <row r="346">
      <c r="A346" s="15">
        <f>IF(A345="","",IF(G345&gt;0.005,A345+1,""))</f>
        <v/>
      </c>
      <c r="B346" s="16">
        <f>IF(A346="","",EDATE($C$9,A346-1))</f>
        <v/>
      </c>
      <c r="C346" s="17">
        <f>IF(A346="","",MIN($F$6,G345+F346))</f>
        <v/>
      </c>
      <c r="D346" s="18">
        <f>IF(A346="","",MAX(0,MIN($C$10,G345+F346-C346)))</f>
        <v/>
      </c>
      <c r="E346" s="17">
        <f>IF(A346="","",C346+D346-F346)</f>
        <v/>
      </c>
      <c r="F346" s="17">
        <f>IF(A346="","",G345*$C$7/12)</f>
        <v/>
      </c>
      <c r="G346" s="17">
        <f>IF(A346="","",G345-E346)</f>
        <v/>
      </c>
    </row>
    <row r="347">
      <c r="A347" s="19">
        <f>IF(A346="","",IF(G346&gt;0.005,A346+1,""))</f>
        <v/>
      </c>
      <c r="B347" s="20">
        <f>IF(A347="","",EDATE($C$9,A347-1))</f>
        <v/>
      </c>
      <c r="C347" s="21">
        <f>IF(A347="","",MIN($F$6,G346+F347))</f>
        <v/>
      </c>
      <c r="D347" s="22">
        <f>IF(A347="","",MAX(0,MIN($C$10,G346+F347-C347)))</f>
        <v/>
      </c>
      <c r="E347" s="21">
        <f>IF(A347="","",C347+D347-F347)</f>
        <v/>
      </c>
      <c r="F347" s="21">
        <f>IF(A347="","",G346*$C$7/12)</f>
        <v/>
      </c>
      <c r="G347" s="21">
        <f>IF(A347="","",G346-E347)</f>
        <v/>
      </c>
    </row>
    <row r="348">
      <c r="A348" s="15">
        <f>IF(A347="","",IF(G347&gt;0.005,A347+1,""))</f>
        <v/>
      </c>
      <c r="B348" s="16">
        <f>IF(A348="","",EDATE($C$9,A348-1))</f>
        <v/>
      </c>
      <c r="C348" s="17">
        <f>IF(A348="","",MIN($F$6,G347+F348))</f>
        <v/>
      </c>
      <c r="D348" s="18">
        <f>IF(A348="","",MAX(0,MIN($C$10,G347+F348-C348)))</f>
        <v/>
      </c>
      <c r="E348" s="17">
        <f>IF(A348="","",C348+D348-F348)</f>
        <v/>
      </c>
      <c r="F348" s="17">
        <f>IF(A348="","",G347*$C$7/12)</f>
        <v/>
      </c>
      <c r="G348" s="17">
        <f>IF(A348="","",G347-E348)</f>
        <v/>
      </c>
    </row>
    <row r="349">
      <c r="A349" s="19">
        <f>IF(A348="","",IF(G348&gt;0.005,A348+1,""))</f>
        <v/>
      </c>
      <c r="B349" s="20">
        <f>IF(A349="","",EDATE($C$9,A349-1))</f>
        <v/>
      </c>
      <c r="C349" s="21">
        <f>IF(A349="","",MIN($F$6,G348+F349))</f>
        <v/>
      </c>
      <c r="D349" s="22">
        <f>IF(A349="","",MAX(0,MIN($C$10,G348+F349-C349)))</f>
        <v/>
      </c>
      <c r="E349" s="21">
        <f>IF(A349="","",C349+D349-F349)</f>
        <v/>
      </c>
      <c r="F349" s="21">
        <f>IF(A349="","",G348*$C$7/12)</f>
        <v/>
      </c>
      <c r="G349" s="21">
        <f>IF(A349="","",G348-E349)</f>
        <v/>
      </c>
    </row>
    <row r="350">
      <c r="A350" s="15">
        <f>IF(A349="","",IF(G349&gt;0.005,A349+1,""))</f>
        <v/>
      </c>
      <c r="B350" s="16">
        <f>IF(A350="","",EDATE($C$9,A350-1))</f>
        <v/>
      </c>
      <c r="C350" s="17">
        <f>IF(A350="","",MIN($F$6,G349+F350))</f>
        <v/>
      </c>
      <c r="D350" s="18">
        <f>IF(A350="","",MAX(0,MIN($C$10,G349+F350-C350)))</f>
        <v/>
      </c>
      <c r="E350" s="17">
        <f>IF(A350="","",C350+D350-F350)</f>
        <v/>
      </c>
      <c r="F350" s="17">
        <f>IF(A350="","",G349*$C$7/12)</f>
        <v/>
      </c>
      <c r="G350" s="17">
        <f>IF(A350="","",G349-E350)</f>
        <v/>
      </c>
    </row>
    <row r="351">
      <c r="A351" s="19">
        <f>IF(A350="","",IF(G350&gt;0.005,A350+1,""))</f>
        <v/>
      </c>
      <c r="B351" s="20">
        <f>IF(A351="","",EDATE($C$9,A351-1))</f>
        <v/>
      </c>
      <c r="C351" s="21">
        <f>IF(A351="","",MIN($F$6,G350+F351))</f>
        <v/>
      </c>
      <c r="D351" s="22">
        <f>IF(A351="","",MAX(0,MIN($C$10,G350+F351-C351)))</f>
        <v/>
      </c>
      <c r="E351" s="21">
        <f>IF(A351="","",C351+D351-F351)</f>
        <v/>
      </c>
      <c r="F351" s="21">
        <f>IF(A351="","",G350*$C$7/12)</f>
        <v/>
      </c>
      <c r="G351" s="21">
        <f>IF(A351="","",G350-E351)</f>
        <v/>
      </c>
    </row>
    <row r="352">
      <c r="A352" s="15">
        <f>IF(A351="","",IF(G351&gt;0.005,A351+1,""))</f>
        <v/>
      </c>
      <c r="B352" s="16">
        <f>IF(A352="","",EDATE($C$9,A352-1))</f>
        <v/>
      </c>
      <c r="C352" s="17">
        <f>IF(A352="","",MIN($F$6,G351+F352))</f>
        <v/>
      </c>
      <c r="D352" s="18">
        <f>IF(A352="","",MAX(0,MIN($C$10,G351+F352-C352)))</f>
        <v/>
      </c>
      <c r="E352" s="17">
        <f>IF(A352="","",C352+D352-F352)</f>
        <v/>
      </c>
      <c r="F352" s="17">
        <f>IF(A352="","",G351*$C$7/12)</f>
        <v/>
      </c>
      <c r="G352" s="17">
        <f>IF(A352="","",G351-E352)</f>
        <v/>
      </c>
    </row>
    <row r="353">
      <c r="A353" s="19">
        <f>IF(A352="","",IF(G352&gt;0.005,A352+1,""))</f>
        <v/>
      </c>
      <c r="B353" s="20">
        <f>IF(A353="","",EDATE($C$9,A353-1))</f>
        <v/>
      </c>
      <c r="C353" s="21">
        <f>IF(A353="","",MIN($F$6,G352+F353))</f>
        <v/>
      </c>
      <c r="D353" s="22">
        <f>IF(A353="","",MAX(0,MIN($C$10,G352+F353-C353)))</f>
        <v/>
      </c>
      <c r="E353" s="21">
        <f>IF(A353="","",C353+D353-F353)</f>
        <v/>
      </c>
      <c r="F353" s="21">
        <f>IF(A353="","",G352*$C$7/12)</f>
        <v/>
      </c>
      <c r="G353" s="21">
        <f>IF(A353="","",G352-E353)</f>
        <v/>
      </c>
    </row>
    <row r="354">
      <c r="A354" s="15">
        <f>IF(A353="","",IF(G353&gt;0.005,A353+1,""))</f>
        <v/>
      </c>
      <c r="B354" s="16">
        <f>IF(A354="","",EDATE($C$9,A354-1))</f>
        <v/>
      </c>
      <c r="C354" s="17">
        <f>IF(A354="","",MIN($F$6,G353+F354))</f>
        <v/>
      </c>
      <c r="D354" s="18">
        <f>IF(A354="","",MAX(0,MIN($C$10,G353+F354-C354)))</f>
        <v/>
      </c>
      <c r="E354" s="17">
        <f>IF(A354="","",C354+D354-F354)</f>
        <v/>
      </c>
      <c r="F354" s="17">
        <f>IF(A354="","",G353*$C$7/12)</f>
        <v/>
      </c>
      <c r="G354" s="17">
        <f>IF(A354="","",G353-E354)</f>
        <v/>
      </c>
    </row>
    <row r="355">
      <c r="A355" s="19">
        <f>IF(A354="","",IF(G354&gt;0.005,A354+1,""))</f>
        <v/>
      </c>
      <c r="B355" s="20">
        <f>IF(A355="","",EDATE($C$9,A355-1))</f>
        <v/>
      </c>
      <c r="C355" s="21">
        <f>IF(A355="","",MIN($F$6,G354+F355))</f>
        <v/>
      </c>
      <c r="D355" s="22">
        <f>IF(A355="","",MAX(0,MIN($C$10,G354+F355-C355)))</f>
        <v/>
      </c>
      <c r="E355" s="21">
        <f>IF(A355="","",C355+D355-F355)</f>
        <v/>
      </c>
      <c r="F355" s="21">
        <f>IF(A355="","",G354*$C$7/12)</f>
        <v/>
      </c>
      <c r="G355" s="21">
        <f>IF(A355="","",G354-E355)</f>
        <v/>
      </c>
    </row>
    <row r="356">
      <c r="A356" s="15">
        <f>IF(A355="","",IF(G355&gt;0.005,A355+1,""))</f>
        <v/>
      </c>
      <c r="B356" s="16">
        <f>IF(A356="","",EDATE($C$9,A356-1))</f>
        <v/>
      </c>
      <c r="C356" s="17">
        <f>IF(A356="","",MIN($F$6,G355+F356))</f>
        <v/>
      </c>
      <c r="D356" s="18">
        <f>IF(A356="","",MAX(0,MIN($C$10,G355+F356-C356)))</f>
        <v/>
      </c>
      <c r="E356" s="17">
        <f>IF(A356="","",C356+D356-F356)</f>
        <v/>
      </c>
      <c r="F356" s="17">
        <f>IF(A356="","",G355*$C$7/12)</f>
        <v/>
      </c>
      <c r="G356" s="17">
        <f>IF(A356="","",G355-E356)</f>
        <v/>
      </c>
    </row>
    <row r="357">
      <c r="A357" s="19">
        <f>IF(A356="","",IF(G356&gt;0.005,A356+1,""))</f>
        <v/>
      </c>
      <c r="B357" s="20">
        <f>IF(A357="","",EDATE($C$9,A357-1))</f>
        <v/>
      </c>
      <c r="C357" s="21">
        <f>IF(A357="","",MIN($F$6,G356+F357))</f>
        <v/>
      </c>
      <c r="D357" s="22">
        <f>IF(A357="","",MAX(0,MIN($C$10,G356+F357-C357)))</f>
        <v/>
      </c>
      <c r="E357" s="21">
        <f>IF(A357="","",C357+D357-F357)</f>
        <v/>
      </c>
      <c r="F357" s="21">
        <f>IF(A357="","",G356*$C$7/12)</f>
        <v/>
      </c>
      <c r="G357" s="21">
        <f>IF(A357="","",G356-E357)</f>
        <v/>
      </c>
    </row>
    <row r="358">
      <c r="A358" s="15">
        <f>IF(A357="","",IF(G357&gt;0.005,A357+1,""))</f>
        <v/>
      </c>
      <c r="B358" s="16">
        <f>IF(A358="","",EDATE($C$9,A358-1))</f>
        <v/>
      </c>
      <c r="C358" s="17">
        <f>IF(A358="","",MIN($F$6,G357+F358))</f>
        <v/>
      </c>
      <c r="D358" s="18">
        <f>IF(A358="","",MAX(0,MIN($C$10,G357+F358-C358)))</f>
        <v/>
      </c>
      <c r="E358" s="17">
        <f>IF(A358="","",C358+D358-F358)</f>
        <v/>
      </c>
      <c r="F358" s="17">
        <f>IF(A358="","",G357*$C$7/12)</f>
        <v/>
      </c>
      <c r="G358" s="17">
        <f>IF(A358="","",G357-E358)</f>
        <v/>
      </c>
    </row>
    <row r="359">
      <c r="A359" s="19">
        <f>IF(A358="","",IF(G358&gt;0.005,A358+1,""))</f>
        <v/>
      </c>
      <c r="B359" s="20">
        <f>IF(A359="","",EDATE($C$9,A359-1))</f>
        <v/>
      </c>
      <c r="C359" s="21">
        <f>IF(A359="","",MIN($F$6,G358+F359))</f>
        <v/>
      </c>
      <c r="D359" s="22">
        <f>IF(A359="","",MAX(0,MIN($C$10,G358+F359-C359)))</f>
        <v/>
      </c>
      <c r="E359" s="21">
        <f>IF(A359="","",C359+D359-F359)</f>
        <v/>
      </c>
      <c r="F359" s="21">
        <f>IF(A359="","",G358*$C$7/12)</f>
        <v/>
      </c>
      <c r="G359" s="21">
        <f>IF(A359="","",G358-E359)</f>
        <v/>
      </c>
    </row>
    <row r="360">
      <c r="A360" s="15">
        <f>IF(A359="","",IF(G359&gt;0.005,A359+1,""))</f>
        <v/>
      </c>
      <c r="B360" s="16">
        <f>IF(A360="","",EDATE($C$9,A360-1))</f>
        <v/>
      </c>
      <c r="C360" s="17">
        <f>IF(A360="","",MIN($F$6,G359+F360))</f>
        <v/>
      </c>
      <c r="D360" s="18">
        <f>IF(A360="","",MAX(0,MIN($C$10,G359+F360-C360)))</f>
        <v/>
      </c>
      <c r="E360" s="17">
        <f>IF(A360="","",C360+D360-F360)</f>
        <v/>
      </c>
      <c r="F360" s="17">
        <f>IF(A360="","",G359*$C$7/12)</f>
        <v/>
      </c>
      <c r="G360" s="17">
        <f>IF(A360="","",G359-E360)</f>
        <v/>
      </c>
    </row>
    <row r="361">
      <c r="A361" s="19">
        <f>IF(A360="","",IF(G360&gt;0.005,A360+1,""))</f>
        <v/>
      </c>
      <c r="B361" s="20">
        <f>IF(A361="","",EDATE($C$9,A361-1))</f>
        <v/>
      </c>
      <c r="C361" s="21">
        <f>IF(A361="","",MIN($F$6,G360+F361))</f>
        <v/>
      </c>
      <c r="D361" s="22">
        <f>IF(A361="","",MAX(0,MIN($C$10,G360+F361-C361)))</f>
        <v/>
      </c>
      <c r="E361" s="21">
        <f>IF(A361="","",C361+D361-F361)</f>
        <v/>
      </c>
      <c r="F361" s="21">
        <f>IF(A361="","",G360*$C$7/12)</f>
        <v/>
      </c>
      <c r="G361" s="21">
        <f>IF(A361="","",G360-E361)</f>
        <v/>
      </c>
    </row>
    <row r="362">
      <c r="A362" s="15">
        <f>IF(A361="","",IF(G361&gt;0.005,A361+1,""))</f>
        <v/>
      </c>
      <c r="B362" s="16">
        <f>IF(A362="","",EDATE($C$9,A362-1))</f>
        <v/>
      </c>
      <c r="C362" s="17">
        <f>IF(A362="","",MIN($F$6,G361+F362))</f>
        <v/>
      </c>
      <c r="D362" s="18">
        <f>IF(A362="","",MAX(0,MIN($C$10,G361+F362-C362)))</f>
        <v/>
      </c>
      <c r="E362" s="17">
        <f>IF(A362="","",C362+D362-F362)</f>
        <v/>
      </c>
      <c r="F362" s="17">
        <f>IF(A362="","",G361*$C$7/12)</f>
        <v/>
      </c>
      <c r="G362" s="17">
        <f>IF(A362="","",G361-E362)</f>
        <v/>
      </c>
    </row>
    <row r="363">
      <c r="A363" s="19">
        <f>IF(A362="","",IF(G362&gt;0.005,A362+1,""))</f>
        <v/>
      </c>
      <c r="B363" s="20">
        <f>IF(A363="","",EDATE($C$9,A363-1))</f>
        <v/>
      </c>
      <c r="C363" s="21">
        <f>IF(A363="","",MIN($F$6,G362+F363))</f>
        <v/>
      </c>
      <c r="D363" s="22">
        <f>IF(A363="","",MAX(0,MIN($C$10,G362+F363-C363)))</f>
        <v/>
      </c>
      <c r="E363" s="21">
        <f>IF(A363="","",C363+D363-F363)</f>
        <v/>
      </c>
      <c r="F363" s="21">
        <f>IF(A363="","",G362*$C$7/12)</f>
        <v/>
      </c>
      <c r="G363" s="21">
        <f>IF(A363="","",G362-E363)</f>
        <v/>
      </c>
    </row>
    <row r="364">
      <c r="A364" s="15">
        <f>IF(A363="","",IF(G363&gt;0.005,A363+1,""))</f>
        <v/>
      </c>
      <c r="B364" s="16">
        <f>IF(A364="","",EDATE($C$9,A364-1))</f>
        <v/>
      </c>
      <c r="C364" s="17">
        <f>IF(A364="","",MIN($F$6,G363+F364))</f>
        <v/>
      </c>
      <c r="D364" s="18">
        <f>IF(A364="","",MAX(0,MIN($C$10,G363+F364-C364)))</f>
        <v/>
      </c>
      <c r="E364" s="17">
        <f>IF(A364="","",C364+D364-F364)</f>
        <v/>
      </c>
      <c r="F364" s="17">
        <f>IF(A364="","",G363*$C$7/12)</f>
        <v/>
      </c>
      <c r="G364" s="17">
        <f>IF(A364="","",G363-E364)</f>
        <v/>
      </c>
    </row>
    <row r="365">
      <c r="A365" s="19">
        <f>IF(A364="","",IF(G364&gt;0.005,A364+1,""))</f>
        <v/>
      </c>
      <c r="B365" s="20">
        <f>IF(A365="","",EDATE($C$9,A365-1))</f>
        <v/>
      </c>
      <c r="C365" s="21">
        <f>IF(A365="","",MIN($F$6,G364+F365))</f>
        <v/>
      </c>
      <c r="D365" s="22">
        <f>IF(A365="","",MAX(0,MIN($C$10,G364+F365-C365)))</f>
        <v/>
      </c>
      <c r="E365" s="21">
        <f>IF(A365="","",C365+D365-F365)</f>
        <v/>
      </c>
      <c r="F365" s="21">
        <f>IF(A365="","",G364*$C$7/12)</f>
        <v/>
      </c>
      <c r="G365" s="21">
        <f>IF(A365="","",G364-E365)</f>
        <v/>
      </c>
    </row>
    <row r="366">
      <c r="A366" s="15">
        <f>IF(A365="","",IF(G365&gt;0.005,A365+1,""))</f>
        <v/>
      </c>
      <c r="B366" s="16">
        <f>IF(A366="","",EDATE($C$9,A366-1))</f>
        <v/>
      </c>
      <c r="C366" s="17">
        <f>IF(A366="","",MIN($F$6,G365+F366))</f>
        <v/>
      </c>
      <c r="D366" s="18">
        <f>IF(A366="","",MAX(0,MIN($C$10,G365+F366-C366)))</f>
        <v/>
      </c>
      <c r="E366" s="17">
        <f>IF(A366="","",C366+D366-F366)</f>
        <v/>
      </c>
      <c r="F366" s="17">
        <f>IF(A366="","",G365*$C$7/12)</f>
        <v/>
      </c>
      <c r="G366" s="17">
        <f>IF(A366="","",G365-E366)</f>
        <v/>
      </c>
    </row>
    <row r="367">
      <c r="A367" s="19">
        <f>IF(A366="","",IF(G366&gt;0.005,A366+1,""))</f>
        <v/>
      </c>
      <c r="B367" s="20">
        <f>IF(A367="","",EDATE($C$9,A367-1))</f>
        <v/>
      </c>
      <c r="C367" s="21">
        <f>IF(A367="","",MIN($F$6,G366+F367))</f>
        <v/>
      </c>
      <c r="D367" s="22">
        <f>IF(A367="","",MAX(0,MIN($C$10,G366+F367-C367)))</f>
        <v/>
      </c>
      <c r="E367" s="21">
        <f>IF(A367="","",C367+D367-F367)</f>
        <v/>
      </c>
      <c r="F367" s="21">
        <f>IF(A367="","",G366*$C$7/12)</f>
        <v/>
      </c>
      <c r="G367" s="21">
        <f>IF(A367="","",G366-E367)</f>
        <v/>
      </c>
    </row>
    <row r="368">
      <c r="A368" s="15">
        <f>IF(A367="","",IF(G367&gt;0.005,A367+1,""))</f>
        <v/>
      </c>
      <c r="B368" s="16">
        <f>IF(A368="","",EDATE($C$9,A368-1))</f>
        <v/>
      </c>
      <c r="C368" s="17">
        <f>IF(A368="","",MIN($F$6,G367+F368))</f>
        <v/>
      </c>
      <c r="D368" s="18">
        <f>IF(A368="","",MAX(0,MIN($C$10,G367+F368-C368)))</f>
        <v/>
      </c>
      <c r="E368" s="17">
        <f>IF(A368="","",C368+D368-F368)</f>
        <v/>
      </c>
      <c r="F368" s="17">
        <f>IF(A368="","",G367*$C$7/12)</f>
        <v/>
      </c>
      <c r="G368" s="17">
        <f>IF(A368="","",G367-E368)</f>
        <v/>
      </c>
    </row>
    <row r="369">
      <c r="A369" s="19">
        <f>IF(A368="","",IF(G368&gt;0.005,A368+1,""))</f>
        <v/>
      </c>
      <c r="B369" s="20">
        <f>IF(A369="","",EDATE($C$9,A369-1))</f>
        <v/>
      </c>
      <c r="C369" s="21">
        <f>IF(A369="","",MIN($F$6,G368+F369))</f>
        <v/>
      </c>
      <c r="D369" s="22">
        <f>IF(A369="","",MAX(0,MIN($C$10,G368+F369-C369)))</f>
        <v/>
      </c>
      <c r="E369" s="21">
        <f>IF(A369="","",C369+D369-F369)</f>
        <v/>
      </c>
      <c r="F369" s="21">
        <f>IF(A369="","",G368*$C$7/12)</f>
        <v/>
      </c>
      <c r="G369" s="21">
        <f>IF(A369="","",G368-E369)</f>
        <v/>
      </c>
    </row>
    <row r="370">
      <c r="A370" s="15">
        <f>IF(A369="","",IF(G369&gt;0.005,A369+1,""))</f>
        <v/>
      </c>
      <c r="B370" s="16">
        <f>IF(A370="","",EDATE($C$9,A370-1))</f>
        <v/>
      </c>
      <c r="C370" s="17">
        <f>IF(A370="","",MIN($F$6,G369+F370))</f>
        <v/>
      </c>
      <c r="D370" s="18">
        <f>IF(A370="","",MAX(0,MIN($C$10,G369+F370-C370)))</f>
        <v/>
      </c>
      <c r="E370" s="17">
        <f>IF(A370="","",C370+D370-F370)</f>
        <v/>
      </c>
      <c r="F370" s="17">
        <f>IF(A370="","",G369*$C$7/12)</f>
        <v/>
      </c>
      <c r="G370" s="17">
        <f>IF(A370="","",G369-E370)</f>
        <v/>
      </c>
    </row>
    <row r="371">
      <c r="A371" s="19">
        <f>IF(A370="","",IF(G370&gt;0.005,A370+1,""))</f>
        <v/>
      </c>
      <c r="B371" s="20">
        <f>IF(A371="","",EDATE($C$9,A371-1))</f>
        <v/>
      </c>
      <c r="C371" s="21">
        <f>IF(A371="","",MIN($F$6,G370+F371))</f>
        <v/>
      </c>
      <c r="D371" s="22">
        <f>IF(A371="","",MAX(0,MIN($C$10,G370+F371-C371)))</f>
        <v/>
      </c>
      <c r="E371" s="21">
        <f>IF(A371="","",C371+D371-F371)</f>
        <v/>
      </c>
      <c r="F371" s="21">
        <f>IF(A371="","",G370*$C$7/12)</f>
        <v/>
      </c>
      <c r="G371" s="21">
        <f>IF(A371="","",G370-E371)</f>
        <v/>
      </c>
    </row>
    <row r="372">
      <c r="A372" s="15">
        <f>IF(A371="","",IF(G371&gt;0.005,A371+1,""))</f>
        <v/>
      </c>
      <c r="B372" s="16">
        <f>IF(A372="","",EDATE($C$9,A372-1))</f>
        <v/>
      </c>
      <c r="C372" s="17">
        <f>IF(A372="","",MIN($F$6,G371+F372))</f>
        <v/>
      </c>
      <c r="D372" s="18">
        <f>IF(A372="","",MAX(0,MIN($C$10,G371+F372-C372)))</f>
        <v/>
      </c>
      <c r="E372" s="17">
        <f>IF(A372="","",C372+D372-F372)</f>
        <v/>
      </c>
      <c r="F372" s="17">
        <f>IF(A372="","",G371*$C$7/12)</f>
        <v/>
      </c>
      <c r="G372" s="17">
        <f>IF(A372="","",G371-E372)</f>
        <v/>
      </c>
    </row>
    <row r="373">
      <c r="A373" s="19">
        <f>IF(A372="","",IF(G372&gt;0.005,A372+1,""))</f>
        <v/>
      </c>
      <c r="B373" s="20">
        <f>IF(A373="","",EDATE($C$9,A373-1))</f>
        <v/>
      </c>
      <c r="C373" s="21">
        <f>IF(A373="","",MIN($F$6,G372+F373))</f>
        <v/>
      </c>
      <c r="D373" s="22">
        <f>IF(A373="","",MAX(0,MIN($C$10,G372+F373-C373)))</f>
        <v/>
      </c>
      <c r="E373" s="21">
        <f>IF(A373="","",C373+D373-F373)</f>
        <v/>
      </c>
      <c r="F373" s="21">
        <f>IF(A373="","",G372*$C$7/12)</f>
        <v/>
      </c>
      <c r="G373" s="21">
        <f>IF(A373="","",G372-E373)</f>
        <v/>
      </c>
    </row>
    <row r="374">
      <c r="A374" s="15">
        <f>IF(A373="","",IF(G373&gt;0.005,A373+1,""))</f>
        <v/>
      </c>
      <c r="B374" s="16">
        <f>IF(A374="","",EDATE($C$9,A374-1))</f>
        <v/>
      </c>
      <c r="C374" s="17">
        <f>IF(A374="","",MIN($F$6,G373+F374))</f>
        <v/>
      </c>
      <c r="D374" s="18">
        <f>IF(A374="","",MAX(0,MIN($C$10,G373+F374-C374)))</f>
        <v/>
      </c>
      <c r="E374" s="17">
        <f>IF(A374="","",C374+D374-F374)</f>
        <v/>
      </c>
      <c r="F374" s="17">
        <f>IF(A374="","",G373*$C$7/12)</f>
        <v/>
      </c>
      <c r="G374" s="17">
        <f>IF(A374="","",G373-E374)</f>
        <v/>
      </c>
    </row>
    <row r="375">
      <c r="A375" s="19">
        <f>IF(A374="","",IF(G374&gt;0.005,A374+1,""))</f>
        <v/>
      </c>
      <c r="B375" s="20">
        <f>IF(A375="","",EDATE($C$9,A375-1))</f>
        <v/>
      </c>
      <c r="C375" s="21">
        <f>IF(A375="","",MIN($F$6,G374+F375))</f>
        <v/>
      </c>
      <c r="D375" s="22">
        <f>IF(A375="","",MAX(0,MIN($C$10,G374+F375-C375)))</f>
        <v/>
      </c>
      <c r="E375" s="21">
        <f>IF(A375="","",C375+D375-F375)</f>
        <v/>
      </c>
      <c r="F375" s="21">
        <f>IF(A375="","",G374*$C$7/12)</f>
        <v/>
      </c>
      <c r="G375" s="21">
        <f>IF(A375="","",G374-E375)</f>
        <v/>
      </c>
    </row>
    <row r="376">
      <c r="A376" s="15">
        <f>IF(A375="","",IF(G375&gt;0.005,A375+1,""))</f>
        <v/>
      </c>
      <c r="B376" s="16">
        <f>IF(A376="","",EDATE($C$9,A376-1))</f>
        <v/>
      </c>
      <c r="C376" s="17">
        <f>IF(A376="","",MIN($F$6,G375+F376))</f>
        <v/>
      </c>
      <c r="D376" s="18">
        <f>IF(A376="","",MAX(0,MIN($C$10,G375+F376-C376)))</f>
        <v/>
      </c>
      <c r="E376" s="17">
        <f>IF(A376="","",C376+D376-F376)</f>
        <v/>
      </c>
      <c r="F376" s="17">
        <f>IF(A376="","",G375*$C$7/12)</f>
        <v/>
      </c>
      <c r="G376" s="17">
        <f>IF(A376="","",G375-E376)</f>
        <v/>
      </c>
    </row>
    <row r="377">
      <c r="A377" s="19">
        <f>IF(A376="","",IF(G376&gt;0.005,A376+1,""))</f>
        <v/>
      </c>
      <c r="B377" s="20">
        <f>IF(A377="","",EDATE($C$9,A377-1))</f>
        <v/>
      </c>
      <c r="C377" s="21">
        <f>IF(A377="","",MIN($F$6,G376+F377))</f>
        <v/>
      </c>
      <c r="D377" s="22">
        <f>IF(A377="","",MAX(0,MIN($C$10,G376+F377-C377)))</f>
        <v/>
      </c>
      <c r="E377" s="21">
        <f>IF(A377="","",C377+D377-F377)</f>
        <v/>
      </c>
      <c r="F377" s="21">
        <f>IF(A377="","",G376*$C$7/12)</f>
        <v/>
      </c>
      <c r="G377" s="21">
        <f>IF(A377="","",G376-E377)</f>
        <v/>
      </c>
    </row>
    <row r="378">
      <c r="A378" s="15">
        <f>IF(A377="","",IF(G377&gt;0.005,A377+1,""))</f>
        <v/>
      </c>
      <c r="B378" s="16">
        <f>IF(A378="","",EDATE($C$9,A378-1))</f>
        <v/>
      </c>
      <c r="C378" s="17">
        <f>IF(A378="","",MIN($F$6,G377+F378))</f>
        <v/>
      </c>
      <c r="D378" s="18">
        <f>IF(A378="","",MAX(0,MIN($C$10,G377+F378-C378)))</f>
        <v/>
      </c>
      <c r="E378" s="17">
        <f>IF(A378="","",C378+D378-F378)</f>
        <v/>
      </c>
      <c r="F378" s="17">
        <f>IF(A378="","",G377*$C$7/12)</f>
        <v/>
      </c>
      <c r="G378" s="17">
        <f>IF(A378="","",G377-E378)</f>
        <v/>
      </c>
    </row>
    <row r="379">
      <c r="A379" s="19">
        <f>IF(A378="","",IF(G378&gt;0.005,A378+1,""))</f>
        <v/>
      </c>
      <c r="B379" s="20">
        <f>IF(A379="","",EDATE($C$9,A379-1))</f>
        <v/>
      </c>
      <c r="C379" s="21">
        <f>IF(A379="","",MIN($F$6,G378+F379))</f>
        <v/>
      </c>
      <c r="D379" s="22">
        <f>IF(A379="","",MAX(0,MIN($C$10,G378+F379-C379)))</f>
        <v/>
      </c>
      <c r="E379" s="21">
        <f>IF(A379="","",C379+D379-F379)</f>
        <v/>
      </c>
      <c r="F379" s="21">
        <f>IF(A379="","",G378*$C$7/12)</f>
        <v/>
      </c>
      <c r="G379" s="21">
        <f>IF(A379="","",G378-E379)</f>
        <v/>
      </c>
    </row>
    <row r="380">
      <c r="A380" s="15">
        <f>IF(A379="","",IF(G379&gt;0.005,A379+1,""))</f>
        <v/>
      </c>
      <c r="B380" s="16">
        <f>IF(A380="","",EDATE($C$9,A380-1))</f>
        <v/>
      </c>
      <c r="C380" s="17">
        <f>IF(A380="","",MIN($F$6,G379+F380))</f>
        <v/>
      </c>
      <c r="D380" s="18">
        <f>IF(A380="","",MAX(0,MIN($C$10,G379+F380-C380)))</f>
        <v/>
      </c>
      <c r="E380" s="17">
        <f>IF(A380="","",C380+D380-F380)</f>
        <v/>
      </c>
      <c r="F380" s="17">
        <f>IF(A380="","",G379*$C$7/12)</f>
        <v/>
      </c>
      <c r="G380" s="17">
        <f>IF(A380="","",G379-E380)</f>
        <v/>
      </c>
    </row>
    <row r="381">
      <c r="A381" s="19">
        <f>IF(A380="","",IF(G380&gt;0.005,A380+1,""))</f>
        <v/>
      </c>
      <c r="B381" s="20">
        <f>IF(A381="","",EDATE($C$9,A381-1))</f>
        <v/>
      </c>
      <c r="C381" s="21">
        <f>IF(A381="","",MIN($F$6,G380+F381))</f>
        <v/>
      </c>
      <c r="D381" s="22">
        <f>IF(A381="","",MAX(0,MIN($C$10,G380+F381-C381)))</f>
        <v/>
      </c>
      <c r="E381" s="21">
        <f>IF(A381="","",C381+D381-F381)</f>
        <v/>
      </c>
      <c r="F381" s="21">
        <f>IF(A381="","",G380*$C$7/12)</f>
        <v/>
      </c>
      <c r="G381" s="21">
        <f>IF(A381="","",G380-E381)</f>
        <v/>
      </c>
    </row>
    <row r="382">
      <c r="A382" s="15">
        <f>IF(A381="","",IF(G381&gt;0.005,A381+1,""))</f>
        <v/>
      </c>
      <c r="B382" s="16">
        <f>IF(A382="","",EDATE($C$9,A382-1))</f>
        <v/>
      </c>
      <c r="C382" s="17">
        <f>IF(A382="","",MIN($F$6,G381+F382))</f>
        <v/>
      </c>
      <c r="D382" s="18">
        <f>IF(A382="","",MAX(0,MIN($C$10,G381+F382-C382)))</f>
        <v/>
      </c>
      <c r="E382" s="17">
        <f>IF(A382="","",C382+D382-F382)</f>
        <v/>
      </c>
      <c r="F382" s="17">
        <f>IF(A382="","",G381*$C$7/12)</f>
        <v/>
      </c>
      <c r="G382" s="17">
        <f>IF(A382="","",G381-E382)</f>
        <v/>
      </c>
    </row>
    <row r="383">
      <c r="A383" s="19">
        <f>IF(A382="","",IF(G382&gt;0.005,A382+1,""))</f>
        <v/>
      </c>
      <c r="B383" s="20">
        <f>IF(A383="","",EDATE($C$9,A383-1))</f>
        <v/>
      </c>
      <c r="C383" s="21">
        <f>IF(A383="","",MIN($F$6,G382+F383))</f>
        <v/>
      </c>
      <c r="D383" s="22">
        <f>IF(A383="","",MAX(0,MIN($C$10,G382+F383-C383)))</f>
        <v/>
      </c>
      <c r="E383" s="21">
        <f>IF(A383="","",C383+D383-F383)</f>
        <v/>
      </c>
      <c r="F383" s="21">
        <f>IF(A383="","",G382*$C$7/12)</f>
        <v/>
      </c>
      <c r="G383" s="21">
        <f>IF(A383="","",G382-E383)</f>
        <v/>
      </c>
    </row>
    <row r="384">
      <c r="A384" s="15">
        <f>IF(A383="","",IF(G383&gt;0.005,A383+1,""))</f>
        <v/>
      </c>
      <c r="B384" s="16">
        <f>IF(A384="","",EDATE($C$9,A384-1))</f>
        <v/>
      </c>
      <c r="C384" s="17">
        <f>IF(A384="","",MIN($F$6,G383+F384))</f>
        <v/>
      </c>
      <c r="D384" s="18">
        <f>IF(A384="","",MAX(0,MIN($C$10,G383+F384-C384)))</f>
        <v/>
      </c>
      <c r="E384" s="17">
        <f>IF(A384="","",C384+D384-F384)</f>
        <v/>
      </c>
      <c r="F384" s="17">
        <f>IF(A384="","",G383*$C$7/12)</f>
        <v/>
      </c>
      <c r="G384" s="17">
        <f>IF(A384="","",G383-E384)</f>
        <v/>
      </c>
    </row>
    <row r="385">
      <c r="A385" s="19">
        <f>IF(A384="","",IF(G384&gt;0.005,A384+1,""))</f>
        <v/>
      </c>
      <c r="B385" s="20">
        <f>IF(A385="","",EDATE($C$9,A385-1))</f>
        <v/>
      </c>
      <c r="C385" s="21">
        <f>IF(A385="","",MIN($F$6,G384+F385))</f>
        <v/>
      </c>
      <c r="D385" s="22">
        <f>IF(A385="","",MAX(0,MIN($C$10,G384+F385-C385)))</f>
        <v/>
      </c>
      <c r="E385" s="21">
        <f>IF(A385="","",C385+D385-F385)</f>
        <v/>
      </c>
      <c r="F385" s="21">
        <f>IF(A385="","",G384*$C$7/12)</f>
        <v/>
      </c>
      <c r="G385" s="21">
        <f>IF(A385="","",G384-E385)</f>
        <v/>
      </c>
    </row>
    <row r="386">
      <c r="A386" s="15">
        <f>IF(A385="","",IF(G385&gt;0.005,A385+1,""))</f>
        <v/>
      </c>
      <c r="B386" s="16">
        <f>IF(A386="","",EDATE($C$9,A386-1))</f>
        <v/>
      </c>
      <c r="C386" s="17">
        <f>IF(A386="","",MIN($F$6,G385+F386))</f>
        <v/>
      </c>
      <c r="D386" s="18">
        <f>IF(A386="","",MAX(0,MIN($C$10,G385+F386-C386)))</f>
        <v/>
      </c>
      <c r="E386" s="17">
        <f>IF(A386="","",C386+D386-F386)</f>
        <v/>
      </c>
      <c r="F386" s="17">
        <f>IF(A386="","",G385*$C$7/12)</f>
        <v/>
      </c>
      <c r="G386" s="17">
        <f>IF(A386="","",G385-E386)</f>
        <v/>
      </c>
    </row>
    <row r="387">
      <c r="A387" s="19">
        <f>IF(A386="","",IF(G386&gt;0.005,A386+1,""))</f>
        <v/>
      </c>
      <c r="B387" s="20">
        <f>IF(A387="","",EDATE($C$9,A387-1))</f>
        <v/>
      </c>
      <c r="C387" s="21">
        <f>IF(A387="","",MIN($F$6,G386+F387))</f>
        <v/>
      </c>
      <c r="D387" s="22">
        <f>IF(A387="","",MAX(0,MIN($C$10,G386+F387-C387)))</f>
        <v/>
      </c>
      <c r="E387" s="21">
        <f>IF(A387="","",C387+D387-F387)</f>
        <v/>
      </c>
      <c r="F387" s="21">
        <f>IF(A387="","",G386*$C$7/12)</f>
        <v/>
      </c>
      <c r="G387" s="21">
        <f>IF(A387="","",G386-E387)</f>
        <v/>
      </c>
    </row>
    <row r="388">
      <c r="A388" s="15">
        <f>IF(A387="","",IF(G387&gt;0.005,A387+1,""))</f>
        <v/>
      </c>
      <c r="B388" s="16">
        <f>IF(A388="","",EDATE($C$9,A388-1))</f>
        <v/>
      </c>
      <c r="C388" s="17">
        <f>IF(A388="","",MIN($F$6,G387+F388))</f>
        <v/>
      </c>
      <c r="D388" s="18">
        <f>IF(A388="","",MAX(0,MIN($C$10,G387+F388-C388)))</f>
        <v/>
      </c>
      <c r="E388" s="17">
        <f>IF(A388="","",C388+D388-F388)</f>
        <v/>
      </c>
      <c r="F388" s="17">
        <f>IF(A388="","",G387*$C$7/12)</f>
        <v/>
      </c>
      <c r="G388" s="17">
        <f>IF(A388="","",G387-E388)</f>
        <v/>
      </c>
    </row>
    <row r="389">
      <c r="A389" s="19">
        <f>IF(A388="","",IF(G388&gt;0.005,A388+1,""))</f>
        <v/>
      </c>
      <c r="B389" s="20">
        <f>IF(A389="","",EDATE($C$9,A389-1))</f>
        <v/>
      </c>
      <c r="C389" s="21">
        <f>IF(A389="","",MIN($F$6,G388+F389))</f>
        <v/>
      </c>
      <c r="D389" s="22">
        <f>IF(A389="","",MAX(0,MIN($C$10,G388+F389-C389)))</f>
        <v/>
      </c>
      <c r="E389" s="21">
        <f>IF(A389="","",C389+D389-F389)</f>
        <v/>
      </c>
      <c r="F389" s="21">
        <f>IF(A389="","",G388*$C$7/12)</f>
        <v/>
      </c>
      <c r="G389" s="21">
        <f>IF(A389="","",G388-E389)</f>
        <v/>
      </c>
    </row>
    <row r="390">
      <c r="A390" s="15">
        <f>IF(A389="","",IF(G389&gt;0.005,A389+1,""))</f>
        <v/>
      </c>
      <c r="B390" s="16">
        <f>IF(A390="","",EDATE($C$9,A390-1))</f>
        <v/>
      </c>
      <c r="C390" s="17">
        <f>IF(A390="","",MIN($F$6,G389+F390))</f>
        <v/>
      </c>
      <c r="D390" s="18">
        <f>IF(A390="","",MAX(0,MIN($C$10,G389+F390-C390)))</f>
        <v/>
      </c>
      <c r="E390" s="17">
        <f>IF(A390="","",C390+D390-F390)</f>
        <v/>
      </c>
      <c r="F390" s="17">
        <f>IF(A390="","",G389*$C$7/12)</f>
        <v/>
      </c>
      <c r="G390" s="17">
        <f>IF(A390="","",G389-E390)</f>
        <v/>
      </c>
    </row>
    <row r="391">
      <c r="A391" s="19">
        <f>IF(A390="","",IF(G390&gt;0.005,A390+1,""))</f>
        <v/>
      </c>
      <c r="B391" s="20">
        <f>IF(A391="","",EDATE($C$9,A391-1))</f>
        <v/>
      </c>
      <c r="C391" s="21">
        <f>IF(A391="","",MIN($F$6,G390+F391))</f>
        <v/>
      </c>
      <c r="D391" s="22">
        <f>IF(A391="","",MAX(0,MIN($C$10,G390+F391-C391)))</f>
        <v/>
      </c>
      <c r="E391" s="21">
        <f>IF(A391="","",C391+D391-F391)</f>
        <v/>
      </c>
      <c r="F391" s="21">
        <f>IF(A391="","",G390*$C$7/12)</f>
        <v/>
      </c>
      <c r="G391" s="21">
        <f>IF(A391="","",G390-E391)</f>
        <v/>
      </c>
    </row>
    <row r="392">
      <c r="A392" s="15">
        <f>IF(A391="","",IF(G391&gt;0.005,A391+1,""))</f>
        <v/>
      </c>
      <c r="B392" s="16">
        <f>IF(A392="","",EDATE($C$9,A392-1))</f>
        <v/>
      </c>
      <c r="C392" s="17">
        <f>IF(A392="","",MIN($F$6,G391+F392))</f>
        <v/>
      </c>
      <c r="D392" s="18">
        <f>IF(A392="","",MAX(0,MIN($C$10,G391+F392-C392)))</f>
        <v/>
      </c>
      <c r="E392" s="17">
        <f>IF(A392="","",C392+D392-F392)</f>
        <v/>
      </c>
      <c r="F392" s="17">
        <f>IF(A392="","",G391*$C$7/12)</f>
        <v/>
      </c>
      <c r="G392" s="17">
        <f>IF(A392="","",G391-E392)</f>
        <v/>
      </c>
    </row>
    <row r="393">
      <c r="A393" s="19">
        <f>IF(A392="","",IF(G392&gt;0.005,A392+1,""))</f>
        <v/>
      </c>
      <c r="B393" s="20">
        <f>IF(A393="","",EDATE($C$9,A393-1))</f>
        <v/>
      </c>
      <c r="C393" s="21">
        <f>IF(A393="","",MIN($F$6,G392+F393))</f>
        <v/>
      </c>
      <c r="D393" s="22">
        <f>IF(A393="","",MAX(0,MIN($C$10,G392+F393-C393)))</f>
        <v/>
      </c>
      <c r="E393" s="21">
        <f>IF(A393="","",C393+D393-F393)</f>
        <v/>
      </c>
      <c r="F393" s="21">
        <f>IF(A393="","",G392*$C$7/12)</f>
        <v/>
      </c>
      <c r="G393" s="21">
        <f>IF(A393="","",G392-E393)</f>
        <v/>
      </c>
    </row>
    <row r="394">
      <c r="A394" s="15">
        <f>IF(A393="","",IF(G393&gt;0.005,A393+1,""))</f>
        <v/>
      </c>
      <c r="B394" s="16">
        <f>IF(A394="","",EDATE($C$9,A394-1))</f>
        <v/>
      </c>
      <c r="C394" s="17">
        <f>IF(A394="","",MIN($F$6,G393+F394))</f>
        <v/>
      </c>
      <c r="D394" s="18">
        <f>IF(A394="","",MAX(0,MIN($C$10,G393+F394-C394)))</f>
        <v/>
      </c>
      <c r="E394" s="17">
        <f>IF(A394="","",C394+D394-F394)</f>
        <v/>
      </c>
      <c r="F394" s="17">
        <f>IF(A394="","",G393*$C$7/12)</f>
        <v/>
      </c>
      <c r="G394" s="17">
        <f>IF(A394="","",G393-E394)</f>
        <v/>
      </c>
    </row>
    <row r="395">
      <c r="A395" s="19">
        <f>IF(A394="","",IF(G394&gt;0.005,A394+1,""))</f>
        <v/>
      </c>
      <c r="B395" s="20">
        <f>IF(A395="","",EDATE($C$9,A395-1))</f>
        <v/>
      </c>
      <c r="C395" s="21">
        <f>IF(A395="","",MIN($F$6,G394+F395))</f>
        <v/>
      </c>
      <c r="D395" s="22">
        <f>IF(A395="","",MAX(0,MIN($C$10,G394+F395-C395)))</f>
        <v/>
      </c>
      <c r="E395" s="21">
        <f>IF(A395="","",C395+D395-F395)</f>
        <v/>
      </c>
      <c r="F395" s="21">
        <f>IF(A395="","",G394*$C$7/12)</f>
        <v/>
      </c>
      <c r="G395" s="21">
        <f>IF(A395="","",G394-E395)</f>
        <v/>
      </c>
    </row>
    <row r="396">
      <c r="A396" s="15">
        <f>IF(A395="","",IF(G395&gt;0.005,A395+1,""))</f>
        <v/>
      </c>
      <c r="B396" s="16">
        <f>IF(A396="","",EDATE($C$9,A396-1))</f>
        <v/>
      </c>
      <c r="C396" s="17">
        <f>IF(A396="","",MIN($F$6,G395+F396))</f>
        <v/>
      </c>
      <c r="D396" s="18">
        <f>IF(A396="","",MAX(0,MIN($C$10,G395+F396-C396)))</f>
        <v/>
      </c>
      <c r="E396" s="17">
        <f>IF(A396="","",C396+D396-F396)</f>
        <v/>
      </c>
      <c r="F396" s="17">
        <f>IF(A396="","",G395*$C$7/12)</f>
        <v/>
      </c>
      <c r="G396" s="17">
        <f>IF(A396="","",G395-E396)</f>
        <v/>
      </c>
    </row>
    <row r="397">
      <c r="A397" s="19">
        <f>IF(A396="","",IF(G396&gt;0.005,A396+1,""))</f>
        <v/>
      </c>
      <c r="B397" s="20">
        <f>IF(A397="","",EDATE($C$9,A397-1))</f>
        <v/>
      </c>
      <c r="C397" s="21">
        <f>IF(A397="","",MIN($F$6,G396+F397))</f>
        <v/>
      </c>
      <c r="D397" s="22">
        <f>IF(A397="","",MAX(0,MIN($C$10,G396+F397-C397)))</f>
        <v/>
      </c>
      <c r="E397" s="21">
        <f>IF(A397="","",C397+D397-F397)</f>
        <v/>
      </c>
      <c r="F397" s="21">
        <f>IF(A397="","",G396*$C$7/12)</f>
        <v/>
      </c>
      <c r="G397" s="21">
        <f>IF(A397="","",G396-E397)</f>
        <v/>
      </c>
    </row>
    <row r="398">
      <c r="A398" s="15">
        <f>IF(A397="","",IF(G397&gt;0.005,A397+1,""))</f>
        <v/>
      </c>
      <c r="B398" s="16">
        <f>IF(A398="","",EDATE($C$9,A398-1))</f>
        <v/>
      </c>
      <c r="C398" s="17">
        <f>IF(A398="","",MIN($F$6,G397+F398))</f>
        <v/>
      </c>
      <c r="D398" s="18">
        <f>IF(A398="","",MAX(0,MIN($C$10,G397+F398-C398)))</f>
        <v/>
      </c>
      <c r="E398" s="17">
        <f>IF(A398="","",C398+D398-F398)</f>
        <v/>
      </c>
      <c r="F398" s="17">
        <f>IF(A398="","",G397*$C$7/12)</f>
        <v/>
      </c>
      <c r="G398" s="17">
        <f>IF(A398="","",G397-E398)</f>
        <v/>
      </c>
    </row>
    <row r="399">
      <c r="A399" s="19">
        <f>IF(A398="","",IF(G398&gt;0.005,A398+1,""))</f>
        <v/>
      </c>
      <c r="B399" s="20">
        <f>IF(A399="","",EDATE($C$9,A399-1))</f>
        <v/>
      </c>
      <c r="C399" s="21">
        <f>IF(A399="","",MIN($F$6,G398+F399))</f>
        <v/>
      </c>
      <c r="D399" s="22">
        <f>IF(A399="","",MAX(0,MIN($C$10,G398+F399-C399)))</f>
        <v/>
      </c>
      <c r="E399" s="21">
        <f>IF(A399="","",C399+D399-F399)</f>
        <v/>
      </c>
      <c r="F399" s="21">
        <f>IF(A399="","",G398*$C$7/12)</f>
        <v/>
      </c>
      <c r="G399" s="21">
        <f>IF(A399="","",G398-E399)</f>
        <v/>
      </c>
    </row>
    <row r="400">
      <c r="A400" s="15">
        <f>IF(A399="","",IF(G399&gt;0.005,A399+1,""))</f>
        <v/>
      </c>
      <c r="B400" s="16">
        <f>IF(A400="","",EDATE($C$9,A400-1))</f>
        <v/>
      </c>
      <c r="C400" s="17">
        <f>IF(A400="","",MIN($F$6,G399+F400))</f>
        <v/>
      </c>
      <c r="D400" s="18">
        <f>IF(A400="","",MAX(0,MIN($C$10,G399+F400-C400)))</f>
        <v/>
      </c>
      <c r="E400" s="17">
        <f>IF(A400="","",C400+D400-F400)</f>
        <v/>
      </c>
      <c r="F400" s="17">
        <f>IF(A400="","",G399*$C$7/12)</f>
        <v/>
      </c>
      <c r="G400" s="17">
        <f>IF(A400="","",G399-E400)</f>
        <v/>
      </c>
    </row>
    <row r="401">
      <c r="A401" s="19">
        <f>IF(A400="","",IF(G400&gt;0.005,A400+1,""))</f>
        <v/>
      </c>
      <c r="B401" s="20">
        <f>IF(A401="","",EDATE($C$9,A401-1))</f>
        <v/>
      </c>
      <c r="C401" s="21">
        <f>IF(A401="","",MIN($F$6,G400+F401))</f>
        <v/>
      </c>
      <c r="D401" s="22">
        <f>IF(A401="","",MAX(0,MIN($C$10,G400+F401-C401)))</f>
        <v/>
      </c>
      <c r="E401" s="21">
        <f>IF(A401="","",C401+D401-F401)</f>
        <v/>
      </c>
      <c r="F401" s="21">
        <f>IF(A401="","",G400*$C$7/12)</f>
        <v/>
      </c>
      <c r="G401" s="21">
        <f>IF(A401="","",G400-E401)</f>
        <v/>
      </c>
    </row>
    <row r="402">
      <c r="A402" s="15">
        <f>IF(A401="","",IF(G401&gt;0.005,A401+1,""))</f>
        <v/>
      </c>
      <c r="B402" s="16">
        <f>IF(A402="","",EDATE($C$9,A402-1))</f>
        <v/>
      </c>
      <c r="C402" s="17">
        <f>IF(A402="","",MIN($F$6,G401+F402))</f>
        <v/>
      </c>
      <c r="D402" s="18">
        <f>IF(A402="","",MAX(0,MIN($C$10,G401+F402-C402)))</f>
        <v/>
      </c>
      <c r="E402" s="17">
        <f>IF(A402="","",C402+D402-F402)</f>
        <v/>
      </c>
      <c r="F402" s="17">
        <f>IF(A402="","",G401*$C$7/12)</f>
        <v/>
      </c>
      <c r="G402" s="17">
        <f>IF(A402="","",G401-E402)</f>
        <v/>
      </c>
    </row>
    <row r="403">
      <c r="A403" s="19">
        <f>IF(A402="","",IF(G402&gt;0.005,A402+1,""))</f>
        <v/>
      </c>
      <c r="B403" s="20">
        <f>IF(A403="","",EDATE($C$9,A403-1))</f>
        <v/>
      </c>
      <c r="C403" s="21">
        <f>IF(A403="","",MIN($F$6,G402+F403))</f>
        <v/>
      </c>
      <c r="D403" s="22">
        <f>IF(A403="","",MAX(0,MIN($C$10,G402+F403-C403)))</f>
        <v/>
      </c>
      <c r="E403" s="21">
        <f>IF(A403="","",C403+D403-F403)</f>
        <v/>
      </c>
      <c r="F403" s="21">
        <f>IF(A403="","",G402*$C$7/12)</f>
        <v/>
      </c>
      <c r="G403" s="21">
        <f>IF(A403="","",G402-E403)</f>
        <v/>
      </c>
    </row>
    <row r="404">
      <c r="A404" s="15">
        <f>IF(A403="","",IF(G403&gt;0.005,A403+1,""))</f>
        <v/>
      </c>
      <c r="B404" s="16">
        <f>IF(A404="","",EDATE($C$9,A404-1))</f>
        <v/>
      </c>
      <c r="C404" s="17">
        <f>IF(A404="","",MIN($F$6,G403+F404))</f>
        <v/>
      </c>
      <c r="D404" s="18">
        <f>IF(A404="","",MAX(0,MIN($C$10,G403+F404-C404)))</f>
        <v/>
      </c>
      <c r="E404" s="17">
        <f>IF(A404="","",C404+D404-F404)</f>
        <v/>
      </c>
      <c r="F404" s="17">
        <f>IF(A404="","",G403*$C$7/12)</f>
        <v/>
      </c>
      <c r="G404" s="17">
        <f>IF(A404="","",G403-E404)</f>
        <v/>
      </c>
    </row>
    <row r="405">
      <c r="A405" s="19">
        <f>IF(A404="","",IF(G404&gt;0.005,A404+1,""))</f>
        <v/>
      </c>
      <c r="B405" s="20">
        <f>IF(A405="","",EDATE($C$9,A405-1))</f>
        <v/>
      </c>
      <c r="C405" s="21">
        <f>IF(A405="","",MIN($F$6,G404+F405))</f>
        <v/>
      </c>
      <c r="D405" s="22">
        <f>IF(A405="","",MAX(0,MIN($C$10,G404+F405-C405)))</f>
        <v/>
      </c>
      <c r="E405" s="21">
        <f>IF(A405="","",C405+D405-F405)</f>
        <v/>
      </c>
      <c r="F405" s="21">
        <f>IF(A405="","",G404*$C$7/12)</f>
        <v/>
      </c>
      <c r="G405" s="21">
        <f>IF(A405="","",G404-E405)</f>
        <v/>
      </c>
    </row>
    <row r="406">
      <c r="A406" s="15">
        <f>IF(A405="","",IF(G405&gt;0.005,A405+1,""))</f>
        <v/>
      </c>
      <c r="B406" s="16">
        <f>IF(A406="","",EDATE($C$9,A406-1))</f>
        <v/>
      </c>
      <c r="C406" s="17">
        <f>IF(A406="","",MIN($F$6,G405+F406))</f>
        <v/>
      </c>
      <c r="D406" s="18">
        <f>IF(A406="","",MAX(0,MIN($C$10,G405+F406-C406)))</f>
        <v/>
      </c>
      <c r="E406" s="17">
        <f>IF(A406="","",C406+D406-F406)</f>
        <v/>
      </c>
      <c r="F406" s="17">
        <f>IF(A406="","",G405*$C$7/12)</f>
        <v/>
      </c>
      <c r="G406" s="17">
        <f>IF(A406="","",G405-E406)</f>
        <v/>
      </c>
    </row>
    <row r="407">
      <c r="A407" s="19">
        <f>IF(A406="","",IF(G406&gt;0.005,A406+1,""))</f>
        <v/>
      </c>
      <c r="B407" s="20">
        <f>IF(A407="","",EDATE($C$9,A407-1))</f>
        <v/>
      </c>
      <c r="C407" s="21">
        <f>IF(A407="","",MIN($F$6,G406+F407))</f>
        <v/>
      </c>
      <c r="D407" s="22">
        <f>IF(A407="","",MAX(0,MIN($C$10,G406+F407-C407)))</f>
        <v/>
      </c>
      <c r="E407" s="21">
        <f>IF(A407="","",C407+D407-F407)</f>
        <v/>
      </c>
      <c r="F407" s="21">
        <f>IF(A407="","",G406*$C$7/12)</f>
        <v/>
      </c>
      <c r="G407" s="21">
        <f>IF(A407="","",G406-E407)</f>
        <v/>
      </c>
    </row>
    <row r="408">
      <c r="A408" s="15">
        <f>IF(A407="","",IF(G407&gt;0.005,A407+1,""))</f>
        <v/>
      </c>
      <c r="B408" s="16">
        <f>IF(A408="","",EDATE($C$9,A408-1))</f>
        <v/>
      </c>
      <c r="C408" s="17">
        <f>IF(A408="","",MIN($F$6,G407+F408))</f>
        <v/>
      </c>
      <c r="D408" s="18">
        <f>IF(A408="","",MAX(0,MIN($C$10,G407+F408-C408)))</f>
        <v/>
      </c>
      <c r="E408" s="17">
        <f>IF(A408="","",C408+D408-F408)</f>
        <v/>
      </c>
      <c r="F408" s="17">
        <f>IF(A408="","",G407*$C$7/12)</f>
        <v/>
      </c>
      <c r="G408" s="17">
        <f>IF(A408="","",G407-E408)</f>
        <v/>
      </c>
    </row>
    <row r="409">
      <c r="A409" s="19">
        <f>IF(A408="","",IF(G408&gt;0.005,A408+1,""))</f>
        <v/>
      </c>
      <c r="B409" s="20">
        <f>IF(A409="","",EDATE($C$9,A409-1))</f>
        <v/>
      </c>
      <c r="C409" s="21">
        <f>IF(A409="","",MIN($F$6,G408+F409))</f>
        <v/>
      </c>
      <c r="D409" s="22">
        <f>IF(A409="","",MAX(0,MIN($C$10,G408+F409-C409)))</f>
        <v/>
      </c>
      <c r="E409" s="21">
        <f>IF(A409="","",C409+D409-F409)</f>
        <v/>
      </c>
      <c r="F409" s="21">
        <f>IF(A409="","",G408*$C$7/12)</f>
        <v/>
      </c>
      <c r="G409" s="21">
        <f>IF(A409="","",G408-E409)</f>
        <v/>
      </c>
    </row>
    <row r="410">
      <c r="A410" s="15">
        <f>IF(A409="","",IF(G409&gt;0.005,A409+1,""))</f>
        <v/>
      </c>
      <c r="B410" s="16">
        <f>IF(A410="","",EDATE($C$9,A410-1))</f>
        <v/>
      </c>
      <c r="C410" s="17">
        <f>IF(A410="","",MIN($F$6,G409+F410))</f>
        <v/>
      </c>
      <c r="D410" s="18">
        <f>IF(A410="","",MAX(0,MIN($C$10,G409+F410-C410)))</f>
        <v/>
      </c>
      <c r="E410" s="17">
        <f>IF(A410="","",C410+D410-F410)</f>
        <v/>
      </c>
      <c r="F410" s="17">
        <f>IF(A410="","",G409*$C$7/12)</f>
        <v/>
      </c>
      <c r="G410" s="17">
        <f>IF(A410="","",G409-E410)</f>
        <v/>
      </c>
    </row>
    <row r="411">
      <c r="A411" s="19">
        <f>IF(A410="","",IF(G410&gt;0.005,A410+1,""))</f>
        <v/>
      </c>
      <c r="B411" s="20">
        <f>IF(A411="","",EDATE($C$9,A411-1))</f>
        <v/>
      </c>
      <c r="C411" s="21">
        <f>IF(A411="","",MIN($F$6,G410+F411))</f>
        <v/>
      </c>
      <c r="D411" s="22">
        <f>IF(A411="","",MAX(0,MIN($C$10,G410+F411-C411)))</f>
        <v/>
      </c>
      <c r="E411" s="21">
        <f>IF(A411="","",C411+D411-F411)</f>
        <v/>
      </c>
      <c r="F411" s="21">
        <f>IF(A411="","",G410*$C$7/12)</f>
        <v/>
      </c>
      <c r="G411" s="21">
        <f>IF(A411="","",G410-E411)</f>
        <v/>
      </c>
    </row>
    <row r="412">
      <c r="A412" s="15">
        <f>IF(A411="","",IF(G411&gt;0.005,A411+1,""))</f>
        <v/>
      </c>
      <c r="B412" s="16">
        <f>IF(A412="","",EDATE($C$9,A412-1))</f>
        <v/>
      </c>
      <c r="C412" s="17">
        <f>IF(A412="","",MIN($F$6,G411+F412))</f>
        <v/>
      </c>
      <c r="D412" s="18">
        <f>IF(A412="","",MAX(0,MIN($C$10,G411+F412-C412)))</f>
        <v/>
      </c>
      <c r="E412" s="17">
        <f>IF(A412="","",C412+D412-F412)</f>
        <v/>
      </c>
      <c r="F412" s="17">
        <f>IF(A412="","",G411*$C$7/12)</f>
        <v/>
      </c>
      <c r="G412" s="17">
        <f>IF(A412="","",G411-E412)</f>
        <v/>
      </c>
    </row>
    <row r="413">
      <c r="A413" s="19">
        <f>IF(A412="","",IF(G412&gt;0.005,A412+1,""))</f>
        <v/>
      </c>
      <c r="B413" s="20">
        <f>IF(A413="","",EDATE($C$9,A413-1))</f>
        <v/>
      </c>
      <c r="C413" s="21">
        <f>IF(A413="","",MIN($F$6,G412+F413))</f>
        <v/>
      </c>
      <c r="D413" s="22">
        <f>IF(A413="","",MAX(0,MIN($C$10,G412+F413-C413)))</f>
        <v/>
      </c>
      <c r="E413" s="21">
        <f>IF(A413="","",C413+D413-F413)</f>
        <v/>
      </c>
      <c r="F413" s="21">
        <f>IF(A413="","",G412*$C$7/12)</f>
        <v/>
      </c>
      <c r="G413" s="21">
        <f>IF(A413="","",G412-E413)</f>
        <v/>
      </c>
    </row>
    <row r="414">
      <c r="A414" s="15">
        <f>IF(A413="","",IF(G413&gt;0.005,A413+1,""))</f>
        <v/>
      </c>
      <c r="B414" s="16">
        <f>IF(A414="","",EDATE($C$9,A414-1))</f>
        <v/>
      </c>
      <c r="C414" s="17">
        <f>IF(A414="","",MIN($F$6,G413+F414))</f>
        <v/>
      </c>
      <c r="D414" s="18">
        <f>IF(A414="","",MAX(0,MIN($C$10,G413+F414-C414)))</f>
        <v/>
      </c>
      <c r="E414" s="17">
        <f>IF(A414="","",C414+D414-F414)</f>
        <v/>
      </c>
      <c r="F414" s="17">
        <f>IF(A414="","",G413*$C$7/12)</f>
        <v/>
      </c>
      <c r="G414" s="17">
        <f>IF(A414="","",G413-E414)</f>
        <v/>
      </c>
    </row>
    <row r="415">
      <c r="A415" s="19">
        <f>IF(A414="","",IF(G414&gt;0.005,A414+1,""))</f>
        <v/>
      </c>
      <c r="B415" s="20">
        <f>IF(A415="","",EDATE($C$9,A415-1))</f>
        <v/>
      </c>
      <c r="C415" s="21">
        <f>IF(A415="","",MIN($F$6,G414+F415))</f>
        <v/>
      </c>
      <c r="D415" s="22">
        <f>IF(A415="","",MAX(0,MIN($C$10,G414+F415-C415)))</f>
        <v/>
      </c>
      <c r="E415" s="21">
        <f>IF(A415="","",C415+D415-F415)</f>
        <v/>
      </c>
      <c r="F415" s="21">
        <f>IF(A415="","",G414*$C$7/12)</f>
        <v/>
      </c>
      <c r="G415" s="21">
        <f>IF(A415="","",G414-E415)</f>
        <v/>
      </c>
    </row>
    <row r="416">
      <c r="A416" s="15">
        <f>IF(A415="","",IF(G415&gt;0.005,A415+1,""))</f>
        <v/>
      </c>
      <c r="B416" s="16">
        <f>IF(A416="","",EDATE($C$9,A416-1))</f>
        <v/>
      </c>
      <c r="C416" s="17">
        <f>IF(A416="","",MIN($F$6,G415+F416))</f>
        <v/>
      </c>
      <c r="D416" s="18">
        <f>IF(A416="","",MAX(0,MIN($C$10,G415+F416-C416)))</f>
        <v/>
      </c>
      <c r="E416" s="17">
        <f>IF(A416="","",C416+D416-F416)</f>
        <v/>
      </c>
      <c r="F416" s="17">
        <f>IF(A416="","",G415*$C$7/12)</f>
        <v/>
      </c>
      <c r="G416" s="17">
        <f>IF(A416="","",G415-E416)</f>
        <v/>
      </c>
    </row>
    <row r="417">
      <c r="A417" s="19">
        <f>IF(A416="","",IF(G416&gt;0.005,A416+1,""))</f>
        <v/>
      </c>
      <c r="B417" s="20">
        <f>IF(A417="","",EDATE($C$9,A417-1))</f>
        <v/>
      </c>
      <c r="C417" s="21">
        <f>IF(A417="","",MIN($F$6,G416+F417))</f>
        <v/>
      </c>
      <c r="D417" s="22">
        <f>IF(A417="","",MAX(0,MIN($C$10,G416+F417-C417)))</f>
        <v/>
      </c>
      <c r="E417" s="21">
        <f>IF(A417="","",C417+D417-F417)</f>
        <v/>
      </c>
      <c r="F417" s="21">
        <f>IF(A417="","",G416*$C$7/12)</f>
        <v/>
      </c>
      <c r="G417" s="21">
        <f>IF(A417="","",G416-E417)</f>
        <v/>
      </c>
    </row>
    <row r="418">
      <c r="A418" s="15">
        <f>IF(A417="","",IF(G417&gt;0.005,A417+1,""))</f>
        <v/>
      </c>
      <c r="B418" s="16">
        <f>IF(A418="","",EDATE($C$9,A418-1))</f>
        <v/>
      </c>
      <c r="C418" s="17">
        <f>IF(A418="","",MIN($F$6,G417+F418))</f>
        <v/>
      </c>
      <c r="D418" s="18">
        <f>IF(A418="","",MAX(0,MIN($C$10,G417+F418-C418)))</f>
        <v/>
      </c>
      <c r="E418" s="17">
        <f>IF(A418="","",C418+D418-F418)</f>
        <v/>
      </c>
      <c r="F418" s="17">
        <f>IF(A418="","",G417*$C$7/12)</f>
        <v/>
      </c>
      <c r="G418" s="17">
        <f>IF(A418="","",G417-E418)</f>
        <v/>
      </c>
    </row>
    <row r="419">
      <c r="A419" s="19">
        <f>IF(A418="","",IF(G418&gt;0.005,A418+1,""))</f>
        <v/>
      </c>
      <c r="B419" s="20">
        <f>IF(A419="","",EDATE($C$9,A419-1))</f>
        <v/>
      </c>
      <c r="C419" s="21">
        <f>IF(A419="","",MIN($F$6,G418+F419))</f>
        <v/>
      </c>
      <c r="D419" s="22">
        <f>IF(A419="","",MAX(0,MIN($C$10,G418+F419-C419)))</f>
        <v/>
      </c>
      <c r="E419" s="21">
        <f>IF(A419="","",C419+D419-F419)</f>
        <v/>
      </c>
      <c r="F419" s="21">
        <f>IF(A419="","",G418*$C$7/12)</f>
        <v/>
      </c>
      <c r="G419" s="21">
        <f>IF(A419="","",G418-E419)</f>
        <v/>
      </c>
    </row>
    <row r="420">
      <c r="A420" s="15">
        <f>IF(A419="","",IF(G419&gt;0.005,A419+1,""))</f>
        <v/>
      </c>
      <c r="B420" s="16">
        <f>IF(A420="","",EDATE($C$9,A420-1))</f>
        <v/>
      </c>
      <c r="C420" s="17">
        <f>IF(A420="","",MIN($F$6,G419+F420))</f>
        <v/>
      </c>
      <c r="D420" s="18">
        <f>IF(A420="","",MAX(0,MIN($C$10,G419+F420-C420)))</f>
        <v/>
      </c>
      <c r="E420" s="17">
        <f>IF(A420="","",C420+D420-F420)</f>
        <v/>
      </c>
      <c r="F420" s="17">
        <f>IF(A420="","",G419*$C$7/12)</f>
        <v/>
      </c>
      <c r="G420" s="17">
        <f>IF(A420="","",G419-E420)</f>
        <v/>
      </c>
    </row>
    <row r="421">
      <c r="A421" s="19">
        <f>IF(A420="","",IF(G420&gt;0.005,A420+1,""))</f>
        <v/>
      </c>
      <c r="B421" s="20">
        <f>IF(A421="","",EDATE($C$9,A421-1))</f>
        <v/>
      </c>
      <c r="C421" s="21">
        <f>IF(A421="","",MIN($F$6,G420+F421))</f>
        <v/>
      </c>
      <c r="D421" s="22">
        <f>IF(A421="","",MAX(0,MIN($C$10,G420+F421-C421)))</f>
        <v/>
      </c>
      <c r="E421" s="21">
        <f>IF(A421="","",C421+D421-F421)</f>
        <v/>
      </c>
      <c r="F421" s="21">
        <f>IF(A421="","",G420*$C$7/12)</f>
        <v/>
      </c>
      <c r="G421" s="21">
        <f>IF(A421="","",G420-E421)</f>
        <v/>
      </c>
    </row>
    <row r="422">
      <c r="A422" s="15">
        <f>IF(A421="","",IF(G421&gt;0.005,A421+1,""))</f>
        <v/>
      </c>
      <c r="B422" s="16">
        <f>IF(A422="","",EDATE($C$9,A422-1))</f>
        <v/>
      </c>
      <c r="C422" s="17">
        <f>IF(A422="","",MIN($F$6,G421+F422))</f>
        <v/>
      </c>
      <c r="D422" s="18">
        <f>IF(A422="","",MAX(0,MIN($C$10,G421+F422-C422)))</f>
        <v/>
      </c>
      <c r="E422" s="17">
        <f>IF(A422="","",C422+D422-F422)</f>
        <v/>
      </c>
      <c r="F422" s="17">
        <f>IF(A422="","",G421*$C$7/12)</f>
        <v/>
      </c>
      <c r="G422" s="17">
        <f>IF(A422="","",G421-E422)</f>
        <v/>
      </c>
    </row>
    <row r="423">
      <c r="A423" s="19">
        <f>IF(A422="","",IF(G422&gt;0.005,A422+1,""))</f>
        <v/>
      </c>
      <c r="B423" s="20">
        <f>IF(A423="","",EDATE($C$9,A423-1))</f>
        <v/>
      </c>
      <c r="C423" s="21">
        <f>IF(A423="","",MIN($F$6,G422+F423))</f>
        <v/>
      </c>
      <c r="D423" s="22">
        <f>IF(A423="","",MAX(0,MIN($C$10,G422+F423-C423)))</f>
        <v/>
      </c>
      <c r="E423" s="21">
        <f>IF(A423="","",C423+D423-F423)</f>
        <v/>
      </c>
      <c r="F423" s="21">
        <f>IF(A423="","",G422*$C$7/12)</f>
        <v/>
      </c>
      <c r="G423" s="21">
        <f>IF(A423="","",G422-E423)</f>
        <v/>
      </c>
    </row>
    <row r="424">
      <c r="A424" s="15">
        <f>IF(A423="","",IF(G423&gt;0.005,A423+1,""))</f>
        <v/>
      </c>
      <c r="B424" s="16">
        <f>IF(A424="","",EDATE($C$9,A424-1))</f>
        <v/>
      </c>
      <c r="C424" s="17">
        <f>IF(A424="","",MIN($F$6,G423+F424))</f>
        <v/>
      </c>
      <c r="D424" s="18">
        <f>IF(A424="","",MAX(0,MIN($C$10,G423+F424-C424)))</f>
        <v/>
      </c>
      <c r="E424" s="17">
        <f>IF(A424="","",C424+D424-F424)</f>
        <v/>
      </c>
      <c r="F424" s="17">
        <f>IF(A424="","",G423*$C$7/12)</f>
        <v/>
      </c>
      <c r="G424" s="17">
        <f>IF(A424="","",G423-E424)</f>
        <v/>
      </c>
    </row>
    <row r="425">
      <c r="A425" s="19">
        <f>IF(A424="","",IF(G424&gt;0.005,A424+1,""))</f>
        <v/>
      </c>
      <c r="B425" s="20">
        <f>IF(A425="","",EDATE($C$9,A425-1))</f>
        <v/>
      </c>
      <c r="C425" s="21">
        <f>IF(A425="","",MIN($F$6,G424+F425))</f>
        <v/>
      </c>
      <c r="D425" s="22">
        <f>IF(A425="","",MAX(0,MIN($C$10,G424+F425-C425)))</f>
        <v/>
      </c>
      <c r="E425" s="21">
        <f>IF(A425="","",C425+D425-F425)</f>
        <v/>
      </c>
      <c r="F425" s="21">
        <f>IF(A425="","",G424*$C$7/12)</f>
        <v/>
      </c>
      <c r="G425" s="21">
        <f>IF(A425="","",G424-E425)</f>
        <v/>
      </c>
    </row>
    <row r="426">
      <c r="A426" s="15">
        <f>IF(A425="","",IF(G425&gt;0.005,A425+1,""))</f>
        <v/>
      </c>
      <c r="B426" s="16">
        <f>IF(A426="","",EDATE($C$9,A426-1))</f>
        <v/>
      </c>
      <c r="C426" s="17">
        <f>IF(A426="","",MIN($F$6,G425+F426))</f>
        <v/>
      </c>
      <c r="D426" s="18">
        <f>IF(A426="","",MAX(0,MIN($C$10,G425+F426-C426)))</f>
        <v/>
      </c>
      <c r="E426" s="17">
        <f>IF(A426="","",C426+D426-F426)</f>
        <v/>
      </c>
      <c r="F426" s="17">
        <f>IF(A426="","",G425*$C$7/12)</f>
        <v/>
      </c>
      <c r="G426" s="17">
        <f>IF(A426="","",G425-E426)</f>
        <v/>
      </c>
    </row>
    <row r="427">
      <c r="A427" s="19">
        <f>IF(A426="","",IF(G426&gt;0.005,A426+1,""))</f>
        <v/>
      </c>
      <c r="B427" s="20">
        <f>IF(A427="","",EDATE($C$9,A427-1))</f>
        <v/>
      </c>
      <c r="C427" s="21">
        <f>IF(A427="","",MIN($F$6,G426+F427))</f>
        <v/>
      </c>
      <c r="D427" s="22">
        <f>IF(A427="","",MAX(0,MIN($C$10,G426+F427-C427)))</f>
        <v/>
      </c>
      <c r="E427" s="21">
        <f>IF(A427="","",C427+D427-F427)</f>
        <v/>
      </c>
      <c r="F427" s="21">
        <f>IF(A427="","",G426*$C$7/12)</f>
        <v/>
      </c>
      <c r="G427" s="21">
        <f>IF(A427="","",G426-E427)</f>
        <v/>
      </c>
    </row>
    <row r="428">
      <c r="A428" s="15">
        <f>IF(A427="","",IF(G427&gt;0.005,A427+1,""))</f>
        <v/>
      </c>
      <c r="B428" s="16">
        <f>IF(A428="","",EDATE($C$9,A428-1))</f>
        <v/>
      </c>
      <c r="C428" s="17">
        <f>IF(A428="","",MIN($F$6,G427+F428))</f>
        <v/>
      </c>
      <c r="D428" s="18">
        <f>IF(A428="","",MAX(0,MIN($C$10,G427+F428-C428)))</f>
        <v/>
      </c>
      <c r="E428" s="17">
        <f>IF(A428="","",C428+D428-F428)</f>
        <v/>
      </c>
      <c r="F428" s="17">
        <f>IF(A428="","",G427*$C$7/12)</f>
        <v/>
      </c>
      <c r="G428" s="17">
        <f>IF(A428="","",G427-E428)</f>
        <v/>
      </c>
    </row>
    <row r="429">
      <c r="A429" s="19">
        <f>IF(A428="","",IF(G428&gt;0.005,A428+1,""))</f>
        <v/>
      </c>
      <c r="B429" s="20">
        <f>IF(A429="","",EDATE($C$9,A429-1))</f>
        <v/>
      </c>
      <c r="C429" s="21">
        <f>IF(A429="","",MIN($F$6,G428+F429))</f>
        <v/>
      </c>
      <c r="D429" s="22">
        <f>IF(A429="","",MAX(0,MIN($C$10,G428+F429-C429)))</f>
        <v/>
      </c>
      <c r="E429" s="21">
        <f>IF(A429="","",C429+D429-F429)</f>
        <v/>
      </c>
      <c r="F429" s="21">
        <f>IF(A429="","",G428*$C$7/12)</f>
        <v/>
      </c>
      <c r="G429" s="21">
        <f>IF(A429="","",G428-E429)</f>
        <v/>
      </c>
    </row>
    <row r="430">
      <c r="A430" s="15">
        <f>IF(A429="","",IF(G429&gt;0.005,A429+1,""))</f>
        <v/>
      </c>
      <c r="B430" s="16">
        <f>IF(A430="","",EDATE($C$9,A430-1))</f>
        <v/>
      </c>
      <c r="C430" s="17">
        <f>IF(A430="","",MIN($F$6,G429+F430))</f>
        <v/>
      </c>
      <c r="D430" s="18">
        <f>IF(A430="","",MAX(0,MIN($C$10,G429+F430-C430)))</f>
        <v/>
      </c>
      <c r="E430" s="17">
        <f>IF(A430="","",C430+D430-F430)</f>
        <v/>
      </c>
      <c r="F430" s="17">
        <f>IF(A430="","",G429*$C$7/12)</f>
        <v/>
      </c>
      <c r="G430" s="17">
        <f>IF(A430="","",G429-E430)</f>
        <v/>
      </c>
    </row>
    <row r="431">
      <c r="A431" s="19">
        <f>IF(A430="","",IF(G430&gt;0.005,A430+1,""))</f>
        <v/>
      </c>
      <c r="B431" s="20">
        <f>IF(A431="","",EDATE($C$9,A431-1))</f>
        <v/>
      </c>
      <c r="C431" s="21">
        <f>IF(A431="","",MIN($F$6,G430+F431))</f>
        <v/>
      </c>
      <c r="D431" s="22">
        <f>IF(A431="","",MAX(0,MIN($C$10,G430+F431-C431)))</f>
        <v/>
      </c>
      <c r="E431" s="21">
        <f>IF(A431="","",C431+D431-F431)</f>
        <v/>
      </c>
      <c r="F431" s="21">
        <f>IF(A431="","",G430*$C$7/12)</f>
        <v/>
      </c>
      <c r="G431" s="21">
        <f>IF(A431="","",G430-E431)</f>
        <v/>
      </c>
    </row>
    <row r="432">
      <c r="A432" s="15">
        <f>IF(A431="","",IF(G431&gt;0.005,A431+1,""))</f>
        <v/>
      </c>
      <c r="B432" s="16">
        <f>IF(A432="","",EDATE($C$9,A432-1))</f>
        <v/>
      </c>
      <c r="C432" s="17">
        <f>IF(A432="","",MIN($F$6,G431+F432))</f>
        <v/>
      </c>
      <c r="D432" s="18">
        <f>IF(A432="","",MAX(0,MIN($C$10,G431+F432-C432)))</f>
        <v/>
      </c>
      <c r="E432" s="17">
        <f>IF(A432="","",C432+D432-F432)</f>
        <v/>
      </c>
      <c r="F432" s="17">
        <f>IF(A432="","",G431*$C$7/12)</f>
        <v/>
      </c>
      <c r="G432" s="17">
        <f>IF(A432="","",G431-E432)</f>
        <v/>
      </c>
    </row>
    <row r="433">
      <c r="A433" s="19">
        <f>IF(A432="","",IF(G432&gt;0.005,A432+1,""))</f>
        <v/>
      </c>
      <c r="B433" s="20">
        <f>IF(A433="","",EDATE($C$9,A433-1))</f>
        <v/>
      </c>
      <c r="C433" s="21">
        <f>IF(A433="","",MIN($F$6,G432+F433))</f>
        <v/>
      </c>
      <c r="D433" s="22">
        <f>IF(A433="","",MAX(0,MIN($C$10,G432+F433-C433)))</f>
        <v/>
      </c>
      <c r="E433" s="21">
        <f>IF(A433="","",C433+D433-F433)</f>
        <v/>
      </c>
      <c r="F433" s="21">
        <f>IF(A433="","",G432*$C$7/12)</f>
        <v/>
      </c>
      <c r="G433" s="21">
        <f>IF(A433="","",G432-E433)</f>
        <v/>
      </c>
    </row>
    <row r="434">
      <c r="A434" s="15">
        <f>IF(A433="","",IF(G433&gt;0.005,A433+1,""))</f>
        <v/>
      </c>
      <c r="B434" s="16">
        <f>IF(A434="","",EDATE($C$9,A434-1))</f>
        <v/>
      </c>
      <c r="C434" s="17">
        <f>IF(A434="","",MIN($F$6,G433+F434))</f>
        <v/>
      </c>
      <c r="D434" s="18">
        <f>IF(A434="","",MAX(0,MIN($C$10,G433+F434-C434)))</f>
        <v/>
      </c>
      <c r="E434" s="17">
        <f>IF(A434="","",C434+D434-F434)</f>
        <v/>
      </c>
      <c r="F434" s="17">
        <f>IF(A434="","",G433*$C$7/12)</f>
        <v/>
      </c>
      <c r="G434" s="17">
        <f>IF(A434="","",G433-E434)</f>
        <v/>
      </c>
    </row>
    <row r="435">
      <c r="A435" s="19">
        <f>IF(A434="","",IF(G434&gt;0.005,A434+1,""))</f>
        <v/>
      </c>
      <c r="B435" s="20">
        <f>IF(A435="","",EDATE($C$9,A435-1))</f>
        <v/>
      </c>
      <c r="C435" s="21">
        <f>IF(A435="","",MIN($F$6,G434+F435))</f>
        <v/>
      </c>
      <c r="D435" s="22">
        <f>IF(A435="","",MAX(0,MIN($C$10,G434+F435-C435)))</f>
        <v/>
      </c>
      <c r="E435" s="21">
        <f>IF(A435="","",C435+D435-F435)</f>
        <v/>
      </c>
      <c r="F435" s="21">
        <f>IF(A435="","",G434*$C$7/12)</f>
        <v/>
      </c>
      <c r="G435" s="21">
        <f>IF(A435="","",G434-E435)</f>
        <v/>
      </c>
    </row>
    <row r="436">
      <c r="A436" s="15">
        <f>IF(A435="","",IF(G435&gt;0.005,A435+1,""))</f>
        <v/>
      </c>
      <c r="B436" s="16">
        <f>IF(A436="","",EDATE($C$9,A436-1))</f>
        <v/>
      </c>
      <c r="C436" s="17">
        <f>IF(A436="","",MIN($F$6,G435+F436))</f>
        <v/>
      </c>
      <c r="D436" s="18">
        <f>IF(A436="","",MAX(0,MIN($C$10,G435+F436-C436)))</f>
        <v/>
      </c>
      <c r="E436" s="17">
        <f>IF(A436="","",C436+D436-F436)</f>
        <v/>
      </c>
      <c r="F436" s="17">
        <f>IF(A436="","",G435*$C$7/12)</f>
        <v/>
      </c>
      <c r="G436" s="17">
        <f>IF(A436="","",G435-E436)</f>
        <v/>
      </c>
    </row>
    <row r="437">
      <c r="A437" s="19">
        <f>IF(A436="","",IF(G436&gt;0.005,A436+1,""))</f>
        <v/>
      </c>
      <c r="B437" s="20">
        <f>IF(A437="","",EDATE($C$9,A437-1))</f>
        <v/>
      </c>
      <c r="C437" s="21">
        <f>IF(A437="","",MIN($F$6,G436+F437))</f>
        <v/>
      </c>
      <c r="D437" s="22">
        <f>IF(A437="","",MAX(0,MIN($C$10,G436+F437-C437)))</f>
        <v/>
      </c>
      <c r="E437" s="21">
        <f>IF(A437="","",C437+D437-F437)</f>
        <v/>
      </c>
      <c r="F437" s="21">
        <f>IF(A437="","",G436*$C$7/12)</f>
        <v/>
      </c>
      <c r="G437" s="21">
        <f>IF(A437="","",G436-E437)</f>
        <v/>
      </c>
    </row>
    <row r="438">
      <c r="A438" s="15">
        <f>IF(A437="","",IF(G437&gt;0.005,A437+1,""))</f>
        <v/>
      </c>
      <c r="B438" s="16">
        <f>IF(A438="","",EDATE($C$9,A438-1))</f>
        <v/>
      </c>
      <c r="C438" s="17">
        <f>IF(A438="","",MIN($F$6,G437+F438))</f>
        <v/>
      </c>
      <c r="D438" s="18">
        <f>IF(A438="","",MAX(0,MIN($C$10,G437+F438-C438)))</f>
        <v/>
      </c>
      <c r="E438" s="17">
        <f>IF(A438="","",C438+D438-F438)</f>
        <v/>
      </c>
      <c r="F438" s="17">
        <f>IF(A438="","",G437*$C$7/12)</f>
        <v/>
      </c>
      <c r="G438" s="17">
        <f>IF(A438="","",G437-E438)</f>
        <v/>
      </c>
    </row>
    <row r="439">
      <c r="A439" s="19">
        <f>IF(A438="","",IF(G438&gt;0.005,A438+1,""))</f>
        <v/>
      </c>
      <c r="B439" s="20">
        <f>IF(A439="","",EDATE($C$9,A439-1))</f>
        <v/>
      </c>
      <c r="C439" s="21">
        <f>IF(A439="","",MIN($F$6,G438+F439))</f>
        <v/>
      </c>
      <c r="D439" s="22">
        <f>IF(A439="","",MAX(0,MIN($C$10,G438+F439-C439)))</f>
        <v/>
      </c>
      <c r="E439" s="21">
        <f>IF(A439="","",C439+D439-F439)</f>
        <v/>
      </c>
      <c r="F439" s="21">
        <f>IF(A439="","",G438*$C$7/12)</f>
        <v/>
      </c>
      <c r="G439" s="21">
        <f>IF(A439="","",G438-E439)</f>
        <v/>
      </c>
    </row>
    <row r="440">
      <c r="A440" s="15">
        <f>IF(A439="","",IF(G439&gt;0.005,A439+1,""))</f>
        <v/>
      </c>
      <c r="B440" s="16">
        <f>IF(A440="","",EDATE($C$9,A440-1))</f>
        <v/>
      </c>
      <c r="C440" s="17">
        <f>IF(A440="","",MIN($F$6,G439+F440))</f>
        <v/>
      </c>
      <c r="D440" s="18">
        <f>IF(A440="","",MAX(0,MIN($C$10,G439+F440-C440)))</f>
        <v/>
      </c>
      <c r="E440" s="17">
        <f>IF(A440="","",C440+D440-F440)</f>
        <v/>
      </c>
      <c r="F440" s="17">
        <f>IF(A440="","",G439*$C$7/12)</f>
        <v/>
      </c>
      <c r="G440" s="17">
        <f>IF(A440="","",G439-E440)</f>
        <v/>
      </c>
    </row>
    <row r="441">
      <c r="A441" s="19">
        <f>IF(A440="","",IF(G440&gt;0.005,A440+1,""))</f>
        <v/>
      </c>
      <c r="B441" s="20">
        <f>IF(A441="","",EDATE($C$9,A441-1))</f>
        <v/>
      </c>
      <c r="C441" s="21">
        <f>IF(A441="","",MIN($F$6,G440+F441))</f>
        <v/>
      </c>
      <c r="D441" s="22">
        <f>IF(A441="","",MAX(0,MIN($C$10,G440+F441-C441)))</f>
        <v/>
      </c>
      <c r="E441" s="21">
        <f>IF(A441="","",C441+D441-F441)</f>
        <v/>
      </c>
      <c r="F441" s="21">
        <f>IF(A441="","",G440*$C$7/12)</f>
        <v/>
      </c>
      <c r="G441" s="21">
        <f>IF(A441="","",G440-E441)</f>
        <v/>
      </c>
    </row>
    <row r="442">
      <c r="A442" s="15">
        <f>IF(A441="","",IF(G441&gt;0.005,A441+1,""))</f>
        <v/>
      </c>
      <c r="B442" s="16">
        <f>IF(A442="","",EDATE($C$9,A442-1))</f>
        <v/>
      </c>
      <c r="C442" s="17">
        <f>IF(A442="","",MIN($F$6,G441+F442))</f>
        <v/>
      </c>
      <c r="D442" s="18">
        <f>IF(A442="","",MAX(0,MIN($C$10,G441+F442-C442)))</f>
        <v/>
      </c>
      <c r="E442" s="17">
        <f>IF(A442="","",C442+D442-F442)</f>
        <v/>
      </c>
      <c r="F442" s="17">
        <f>IF(A442="","",G441*$C$7/12)</f>
        <v/>
      </c>
      <c r="G442" s="17">
        <f>IF(A442="","",G441-E442)</f>
        <v/>
      </c>
    </row>
    <row r="443">
      <c r="A443" s="19">
        <f>IF(A442="","",IF(G442&gt;0.005,A442+1,""))</f>
        <v/>
      </c>
      <c r="B443" s="20">
        <f>IF(A443="","",EDATE($C$9,A443-1))</f>
        <v/>
      </c>
      <c r="C443" s="21">
        <f>IF(A443="","",MIN($F$6,G442+F443))</f>
        <v/>
      </c>
      <c r="D443" s="22">
        <f>IF(A443="","",MAX(0,MIN($C$10,G442+F443-C443)))</f>
        <v/>
      </c>
      <c r="E443" s="21">
        <f>IF(A443="","",C443+D443-F443)</f>
        <v/>
      </c>
      <c r="F443" s="21">
        <f>IF(A443="","",G442*$C$7/12)</f>
        <v/>
      </c>
      <c r="G443" s="21">
        <f>IF(A443="","",G442-E443)</f>
        <v/>
      </c>
    </row>
    <row r="444">
      <c r="A444" s="15">
        <f>IF(A443="","",IF(G443&gt;0.005,A443+1,""))</f>
        <v/>
      </c>
      <c r="B444" s="16">
        <f>IF(A444="","",EDATE($C$9,A444-1))</f>
        <v/>
      </c>
      <c r="C444" s="17">
        <f>IF(A444="","",MIN($F$6,G443+F444))</f>
        <v/>
      </c>
      <c r="D444" s="18">
        <f>IF(A444="","",MAX(0,MIN($C$10,G443+F444-C444)))</f>
        <v/>
      </c>
      <c r="E444" s="17">
        <f>IF(A444="","",C444+D444-F444)</f>
        <v/>
      </c>
      <c r="F444" s="17">
        <f>IF(A444="","",G443*$C$7/12)</f>
        <v/>
      </c>
      <c r="G444" s="17">
        <f>IF(A444="","",G443-E444)</f>
        <v/>
      </c>
    </row>
    <row r="445">
      <c r="A445" s="19">
        <f>IF(A444="","",IF(G444&gt;0.005,A444+1,""))</f>
        <v/>
      </c>
      <c r="B445" s="20">
        <f>IF(A445="","",EDATE($C$9,A445-1))</f>
        <v/>
      </c>
      <c r="C445" s="21">
        <f>IF(A445="","",MIN($F$6,G444+F445))</f>
        <v/>
      </c>
      <c r="D445" s="22">
        <f>IF(A445="","",MAX(0,MIN($C$10,G444+F445-C445)))</f>
        <v/>
      </c>
      <c r="E445" s="21">
        <f>IF(A445="","",C445+D445-F445)</f>
        <v/>
      </c>
      <c r="F445" s="21">
        <f>IF(A445="","",G444*$C$7/12)</f>
        <v/>
      </c>
      <c r="G445" s="21">
        <f>IF(A445="","",G444-E445)</f>
        <v/>
      </c>
    </row>
    <row r="446">
      <c r="A446" s="15">
        <f>IF(A445="","",IF(G445&gt;0.005,A445+1,""))</f>
        <v/>
      </c>
      <c r="B446" s="16">
        <f>IF(A446="","",EDATE($C$9,A446-1))</f>
        <v/>
      </c>
      <c r="C446" s="17">
        <f>IF(A446="","",MIN($F$6,G445+F446))</f>
        <v/>
      </c>
      <c r="D446" s="18">
        <f>IF(A446="","",MAX(0,MIN($C$10,G445+F446-C446)))</f>
        <v/>
      </c>
      <c r="E446" s="17">
        <f>IF(A446="","",C446+D446-F446)</f>
        <v/>
      </c>
      <c r="F446" s="17">
        <f>IF(A446="","",G445*$C$7/12)</f>
        <v/>
      </c>
      <c r="G446" s="17">
        <f>IF(A446="","",G445-E446)</f>
        <v/>
      </c>
    </row>
    <row r="447">
      <c r="A447" s="19">
        <f>IF(A446="","",IF(G446&gt;0.005,A446+1,""))</f>
        <v/>
      </c>
      <c r="B447" s="20">
        <f>IF(A447="","",EDATE($C$9,A447-1))</f>
        <v/>
      </c>
      <c r="C447" s="21">
        <f>IF(A447="","",MIN($F$6,G446+F447))</f>
        <v/>
      </c>
      <c r="D447" s="22">
        <f>IF(A447="","",MAX(0,MIN($C$10,G446+F447-C447)))</f>
        <v/>
      </c>
      <c r="E447" s="21">
        <f>IF(A447="","",C447+D447-F447)</f>
        <v/>
      </c>
      <c r="F447" s="21">
        <f>IF(A447="","",G446*$C$7/12)</f>
        <v/>
      </c>
      <c r="G447" s="21">
        <f>IF(A447="","",G446-E447)</f>
        <v/>
      </c>
    </row>
    <row r="448">
      <c r="A448" s="15">
        <f>IF(A447="","",IF(G447&gt;0.005,A447+1,""))</f>
        <v/>
      </c>
      <c r="B448" s="16">
        <f>IF(A448="","",EDATE($C$9,A448-1))</f>
        <v/>
      </c>
      <c r="C448" s="17">
        <f>IF(A448="","",MIN($F$6,G447+F448))</f>
        <v/>
      </c>
      <c r="D448" s="18">
        <f>IF(A448="","",MAX(0,MIN($C$10,G447+F448-C448)))</f>
        <v/>
      </c>
      <c r="E448" s="17">
        <f>IF(A448="","",C448+D448-F448)</f>
        <v/>
      </c>
      <c r="F448" s="17">
        <f>IF(A448="","",G447*$C$7/12)</f>
        <v/>
      </c>
      <c r="G448" s="17">
        <f>IF(A448="","",G447-E448)</f>
        <v/>
      </c>
    </row>
    <row r="449">
      <c r="A449" s="19">
        <f>IF(A448="","",IF(G448&gt;0.005,A448+1,""))</f>
        <v/>
      </c>
      <c r="B449" s="20">
        <f>IF(A449="","",EDATE($C$9,A449-1))</f>
        <v/>
      </c>
      <c r="C449" s="21">
        <f>IF(A449="","",MIN($F$6,G448+F449))</f>
        <v/>
      </c>
      <c r="D449" s="22">
        <f>IF(A449="","",MAX(0,MIN($C$10,G448+F449-C449)))</f>
        <v/>
      </c>
      <c r="E449" s="21">
        <f>IF(A449="","",C449+D449-F449)</f>
        <v/>
      </c>
      <c r="F449" s="21">
        <f>IF(A449="","",G448*$C$7/12)</f>
        <v/>
      </c>
      <c r="G449" s="21">
        <f>IF(A449="","",G448-E449)</f>
        <v/>
      </c>
    </row>
    <row r="450">
      <c r="A450" s="15">
        <f>IF(A449="","",IF(G449&gt;0.005,A449+1,""))</f>
        <v/>
      </c>
      <c r="B450" s="16">
        <f>IF(A450="","",EDATE($C$9,A450-1))</f>
        <v/>
      </c>
      <c r="C450" s="17">
        <f>IF(A450="","",MIN($F$6,G449+F450))</f>
        <v/>
      </c>
      <c r="D450" s="18">
        <f>IF(A450="","",MAX(0,MIN($C$10,G449+F450-C450)))</f>
        <v/>
      </c>
      <c r="E450" s="17">
        <f>IF(A450="","",C450+D450-F450)</f>
        <v/>
      </c>
      <c r="F450" s="17">
        <f>IF(A450="","",G449*$C$7/12)</f>
        <v/>
      </c>
      <c r="G450" s="17">
        <f>IF(A450="","",G449-E450)</f>
        <v/>
      </c>
    </row>
    <row r="451">
      <c r="A451" s="19">
        <f>IF(A450="","",IF(G450&gt;0.005,A450+1,""))</f>
        <v/>
      </c>
      <c r="B451" s="20">
        <f>IF(A451="","",EDATE($C$9,A451-1))</f>
        <v/>
      </c>
      <c r="C451" s="21">
        <f>IF(A451="","",MIN($F$6,G450+F451))</f>
        <v/>
      </c>
      <c r="D451" s="22">
        <f>IF(A451="","",MAX(0,MIN($C$10,G450+F451-C451)))</f>
        <v/>
      </c>
      <c r="E451" s="21">
        <f>IF(A451="","",C451+D451-F451)</f>
        <v/>
      </c>
      <c r="F451" s="21">
        <f>IF(A451="","",G450*$C$7/12)</f>
        <v/>
      </c>
      <c r="G451" s="21">
        <f>IF(A451="","",G450-E451)</f>
        <v/>
      </c>
    </row>
    <row r="452">
      <c r="A452" s="15">
        <f>IF(A451="","",IF(G451&gt;0.005,A451+1,""))</f>
        <v/>
      </c>
      <c r="B452" s="16">
        <f>IF(A452="","",EDATE($C$9,A452-1))</f>
        <v/>
      </c>
      <c r="C452" s="17">
        <f>IF(A452="","",MIN($F$6,G451+F452))</f>
        <v/>
      </c>
      <c r="D452" s="18">
        <f>IF(A452="","",MAX(0,MIN($C$10,G451+F452-C452)))</f>
        <v/>
      </c>
      <c r="E452" s="17">
        <f>IF(A452="","",C452+D452-F452)</f>
        <v/>
      </c>
      <c r="F452" s="17">
        <f>IF(A452="","",G451*$C$7/12)</f>
        <v/>
      </c>
      <c r="G452" s="17">
        <f>IF(A452="","",G451-E452)</f>
        <v/>
      </c>
    </row>
    <row r="453">
      <c r="A453" s="19">
        <f>IF(A452="","",IF(G452&gt;0.005,A452+1,""))</f>
        <v/>
      </c>
      <c r="B453" s="20">
        <f>IF(A453="","",EDATE($C$9,A453-1))</f>
        <v/>
      </c>
      <c r="C453" s="21">
        <f>IF(A453="","",MIN($F$6,G452+F453))</f>
        <v/>
      </c>
      <c r="D453" s="22">
        <f>IF(A453="","",MAX(0,MIN($C$10,G452+F453-C453)))</f>
        <v/>
      </c>
      <c r="E453" s="21">
        <f>IF(A453="","",C453+D453-F453)</f>
        <v/>
      </c>
      <c r="F453" s="21">
        <f>IF(A453="","",G452*$C$7/12)</f>
        <v/>
      </c>
      <c r="G453" s="21">
        <f>IF(A453="","",G452-E453)</f>
        <v/>
      </c>
    </row>
    <row r="454">
      <c r="A454" s="15">
        <f>IF(A453="","",IF(G453&gt;0.005,A453+1,""))</f>
        <v/>
      </c>
      <c r="B454" s="16">
        <f>IF(A454="","",EDATE($C$9,A454-1))</f>
        <v/>
      </c>
      <c r="C454" s="17">
        <f>IF(A454="","",MIN($F$6,G453+F454))</f>
        <v/>
      </c>
      <c r="D454" s="18">
        <f>IF(A454="","",MAX(0,MIN($C$10,G453+F454-C454)))</f>
        <v/>
      </c>
      <c r="E454" s="17">
        <f>IF(A454="","",C454+D454-F454)</f>
        <v/>
      </c>
      <c r="F454" s="17">
        <f>IF(A454="","",G453*$C$7/12)</f>
        <v/>
      </c>
      <c r="G454" s="17">
        <f>IF(A454="","",G453-E454)</f>
        <v/>
      </c>
    </row>
    <row r="455">
      <c r="A455" s="19">
        <f>IF(A454="","",IF(G454&gt;0.005,A454+1,""))</f>
        <v/>
      </c>
      <c r="B455" s="20">
        <f>IF(A455="","",EDATE($C$9,A455-1))</f>
        <v/>
      </c>
      <c r="C455" s="21">
        <f>IF(A455="","",MIN($F$6,G454+F455))</f>
        <v/>
      </c>
      <c r="D455" s="22">
        <f>IF(A455="","",MAX(0,MIN($C$10,G454+F455-C455)))</f>
        <v/>
      </c>
      <c r="E455" s="21">
        <f>IF(A455="","",C455+D455-F455)</f>
        <v/>
      </c>
      <c r="F455" s="21">
        <f>IF(A455="","",G454*$C$7/12)</f>
        <v/>
      </c>
      <c r="G455" s="21">
        <f>IF(A455="","",G454-E455)</f>
        <v/>
      </c>
    </row>
    <row r="456">
      <c r="A456" s="15">
        <f>IF(A455="","",IF(G455&gt;0.005,A455+1,""))</f>
        <v/>
      </c>
      <c r="B456" s="16">
        <f>IF(A456="","",EDATE($C$9,A456-1))</f>
        <v/>
      </c>
      <c r="C456" s="17">
        <f>IF(A456="","",MIN($F$6,G455+F456))</f>
        <v/>
      </c>
      <c r="D456" s="18">
        <f>IF(A456="","",MAX(0,MIN($C$10,G455+F456-C456)))</f>
        <v/>
      </c>
      <c r="E456" s="17">
        <f>IF(A456="","",C456+D456-F456)</f>
        <v/>
      </c>
      <c r="F456" s="17">
        <f>IF(A456="","",G455*$C$7/12)</f>
        <v/>
      </c>
      <c r="G456" s="17">
        <f>IF(A456="","",G455-E456)</f>
        <v/>
      </c>
    </row>
    <row r="457">
      <c r="A457" s="19">
        <f>IF(A456="","",IF(G456&gt;0.005,A456+1,""))</f>
        <v/>
      </c>
      <c r="B457" s="20">
        <f>IF(A457="","",EDATE($C$9,A457-1))</f>
        <v/>
      </c>
      <c r="C457" s="21">
        <f>IF(A457="","",MIN($F$6,G456+F457))</f>
        <v/>
      </c>
      <c r="D457" s="22">
        <f>IF(A457="","",MAX(0,MIN($C$10,G456+F457-C457)))</f>
        <v/>
      </c>
      <c r="E457" s="21">
        <f>IF(A457="","",C457+D457-F457)</f>
        <v/>
      </c>
      <c r="F457" s="21">
        <f>IF(A457="","",G456*$C$7/12)</f>
        <v/>
      </c>
      <c r="G457" s="21">
        <f>IF(A457="","",G456-E457)</f>
        <v/>
      </c>
    </row>
    <row r="458">
      <c r="A458" s="15">
        <f>IF(A457="","",IF(G457&gt;0.005,A457+1,""))</f>
        <v/>
      </c>
      <c r="B458" s="16">
        <f>IF(A458="","",EDATE($C$9,A458-1))</f>
        <v/>
      </c>
      <c r="C458" s="17">
        <f>IF(A458="","",MIN($F$6,G457+F458))</f>
        <v/>
      </c>
      <c r="D458" s="18">
        <f>IF(A458="","",MAX(0,MIN($C$10,G457+F458-C458)))</f>
        <v/>
      </c>
      <c r="E458" s="17">
        <f>IF(A458="","",C458+D458-F458)</f>
        <v/>
      </c>
      <c r="F458" s="17">
        <f>IF(A458="","",G457*$C$7/12)</f>
        <v/>
      </c>
      <c r="G458" s="17">
        <f>IF(A458="","",G457-E458)</f>
        <v/>
      </c>
    </row>
    <row r="459">
      <c r="A459" s="19">
        <f>IF(A458="","",IF(G458&gt;0.005,A458+1,""))</f>
        <v/>
      </c>
      <c r="B459" s="20">
        <f>IF(A459="","",EDATE($C$9,A459-1))</f>
        <v/>
      </c>
      <c r="C459" s="21">
        <f>IF(A459="","",MIN($F$6,G458+F459))</f>
        <v/>
      </c>
      <c r="D459" s="22">
        <f>IF(A459="","",MAX(0,MIN($C$10,G458+F459-C459)))</f>
        <v/>
      </c>
      <c r="E459" s="21">
        <f>IF(A459="","",C459+D459-F459)</f>
        <v/>
      </c>
      <c r="F459" s="21">
        <f>IF(A459="","",G458*$C$7/12)</f>
        <v/>
      </c>
      <c r="G459" s="21">
        <f>IF(A459="","",G458-E459)</f>
        <v/>
      </c>
    </row>
    <row r="460">
      <c r="A460" s="15">
        <f>IF(A459="","",IF(G459&gt;0.005,A459+1,""))</f>
        <v/>
      </c>
      <c r="B460" s="16">
        <f>IF(A460="","",EDATE($C$9,A460-1))</f>
        <v/>
      </c>
      <c r="C460" s="17">
        <f>IF(A460="","",MIN($F$6,G459+F460))</f>
        <v/>
      </c>
      <c r="D460" s="18">
        <f>IF(A460="","",MAX(0,MIN($C$10,G459+F460-C460)))</f>
        <v/>
      </c>
      <c r="E460" s="17">
        <f>IF(A460="","",C460+D460-F460)</f>
        <v/>
      </c>
      <c r="F460" s="17">
        <f>IF(A460="","",G459*$C$7/12)</f>
        <v/>
      </c>
      <c r="G460" s="17">
        <f>IF(A460="","",G459-E460)</f>
        <v/>
      </c>
    </row>
    <row r="461">
      <c r="A461" s="19">
        <f>IF(A460="","",IF(G460&gt;0.005,A460+1,""))</f>
        <v/>
      </c>
      <c r="B461" s="20">
        <f>IF(A461="","",EDATE($C$9,A461-1))</f>
        <v/>
      </c>
      <c r="C461" s="21">
        <f>IF(A461="","",MIN($F$6,G460+F461))</f>
        <v/>
      </c>
      <c r="D461" s="22">
        <f>IF(A461="","",MAX(0,MIN($C$10,G460+F461-C461)))</f>
        <v/>
      </c>
      <c r="E461" s="21">
        <f>IF(A461="","",C461+D461-F461)</f>
        <v/>
      </c>
      <c r="F461" s="21">
        <f>IF(A461="","",G460*$C$7/12)</f>
        <v/>
      </c>
      <c r="G461" s="21">
        <f>IF(A461="","",G460-E461)</f>
        <v/>
      </c>
    </row>
    <row r="462">
      <c r="A462" s="15">
        <f>IF(A461="","",IF(G461&gt;0.005,A461+1,""))</f>
        <v/>
      </c>
      <c r="B462" s="16">
        <f>IF(A462="","",EDATE($C$9,A462-1))</f>
        <v/>
      </c>
      <c r="C462" s="17">
        <f>IF(A462="","",MIN($F$6,G461+F462))</f>
        <v/>
      </c>
      <c r="D462" s="18">
        <f>IF(A462="","",MAX(0,MIN($C$10,G461+F462-C462)))</f>
        <v/>
      </c>
      <c r="E462" s="17">
        <f>IF(A462="","",C462+D462-F462)</f>
        <v/>
      </c>
      <c r="F462" s="17">
        <f>IF(A462="","",G461*$C$7/12)</f>
        <v/>
      </c>
      <c r="G462" s="17">
        <f>IF(A462="","",G461-E462)</f>
        <v/>
      </c>
    </row>
    <row r="463">
      <c r="A463" s="19">
        <f>IF(A462="","",IF(G462&gt;0.005,A462+1,""))</f>
        <v/>
      </c>
      <c r="B463" s="20">
        <f>IF(A463="","",EDATE($C$9,A463-1))</f>
        <v/>
      </c>
      <c r="C463" s="21">
        <f>IF(A463="","",MIN($F$6,G462+F463))</f>
        <v/>
      </c>
      <c r="D463" s="22">
        <f>IF(A463="","",MAX(0,MIN($C$10,G462+F463-C463)))</f>
        <v/>
      </c>
      <c r="E463" s="21">
        <f>IF(A463="","",C463+D463-F463)</f>
        <v/>
      </c>
      <c r="F463" s="21">
        <f>IF(A463="","",G462*$C$7/12)</f>
        <v/>
      </c>
      <c r="G463" s="21">
        <f>IF(A463="","",G462-E463)</f>
        <v/>
      </c>
    </row>
    <row r="464">
      <c r="A464" s="15">
        <f>IF(A463="","",IF(G463&gt;0.005,A463+1,""))</f>
        <v/>
      </c>
      <c r="B464" s="16">
        <f>IF(A464="","",EDATE($C$9,A464-1))</f>
        <v/>
      </c>
      <c r="C464" s="17">
        <f>IF(A464="","",MIN($F$6,G463+F464))</f>
        <v/>
      </c>
      <c r="D464" s="18">
        <f>IF(A464="","",MAX(0,MIN($C$10,G463+F464-C464)))</f>
        <v/>
      </c>
      <c r="E464" s="17">
        <f>IF(A464="","",C464+D464-F464)</f>
        <v/>
      </c>
      <c r="F464" s="17">
        <f>IF(A464="","",G463*$C$7/12)</f>
        <v/>
      </c>
      <c r="G464" s="17">
        <f>IF(A464="","",G463-E464)</f>
        <v/>
      </c>
    </row>
    <row r="465">
      <c r="A465" s="19">
        <f>IF(A464="","",IF(G464&gt;0.005,A464+1,""))</f>
        <v/>
      </c>
      <c r="B465" s="20">
        <f>IF(A465="","",EDATE($C$9,A465-1))</f>
        <v/>
      </c>
      <c r="C465" s="21">
        <f>IF(A465="","",MIN($F$6,G464+F465))</f>
        <v/>
      </c>
      <c r="D465" s="22">
        <f>IF(A465="","",MAX(0,MIN($C$10,G464+F465-C465)))</f>
        <v/>
      </c>
      <c r="E465" s="21">
        <f>IF(A465="","",C465+D465-F465)</f>
        <v/>
      </c>
      <c r="F465" s="21">
        <f>IF(A465="","",G464*$C$7/12)</f>
        <v/>
      </c>
      <c r="G465" s="21">
        <f>IF(A465="","",G464-E465)</f>
        <v/>
      </c>
    </row>
    <row r="466">
      <c r="A466" s="15">
        <f>IF(A465="","",IF(G465&gt;0.005,A465+1,""))</f>
        <v/>
      </c>
      <c r="B466" s="16">
        <f>IF(A466="","",EDATE($C$9,A466-1))</f>
        <v/>
      </c>
      <c r="C466" s="17">
        <f>IF(A466="","",MIN($F$6,G465+F466))</f>
        <v/>
      </c>
      <c r="D466" s="18">
        <f>IF(A466="","",MAX(0,MIN($C$10,G465+F466-C466)))</f>
        <v/>
      </c>
      <c r="E466" s="17">
        <f>IF(A466="","",C466+D466-F466)</f>
        <v/>
      </c>
      <c r="F466" s="17">
        <f>IF(A466="","",G465*$C$7/12)</f>
        <v/>
      </c>
      <c r="G466" s="17">
        <f>IF(A466="","",G465-E466)</f>
        <v/>
      </c>
    </row>
    <row r="467">
      <c r="A467" s="19">
        <f>IF(A466="","",IF(G466&gt;0.005,A466+1,""))</f>
        <v/>
      </c>
      <c r="B467" s="20">
        <f>IF(A467="","",EDATE($C$9,A467-1))</f>
        <v/>
      </c>
      <c r="C467" s="21">
        <f>IF(A467="","",MIN($F$6,G466+F467))</f>
        <v/>
      </c>
      <c r="D467" s="22">
        <f>IF(A467="","",MAX(0,MIN($C$10,G466+F467-C467)))</f>
        <v/>
      </c>
      <c r="E467" s="21">
        <f>IF(A467="","",C467+D467-F467)</f>
        <v/>
      </c>
      <c r="F467" s="21">
        <f>IF(A467="","",G466*$C$7/12)</f>
        <v/>
      </c>
      <c r="G467" s="21">
        <f>IF(A467="","",G466-E467)</f>
        <v/>
      </c>
    </row>
    <row r="468">
      <c r="A468" s="15">
        <f>IF(A467="","",IF(G467&gt;0.005,A467+1,""))</f>
        <v/>
      </c>
      <c r="B468" s="16">
        <f>IF(A468="","",EDATE($C$9,A468-1))</f>
        <v/>
      </c>
      <c r="C468" s="17">
        <f>IF(A468="","",MIN($F$6,G467+F468))</f>
        <v/>
      </c>
      <c r="D468" s="18">
        <f>IF(A468="","",MAX(0,MIN($C$10,G467+F468-C468)))</f>
        <v/>
      </c>
      <c r="E468" s="17">
        <f>IF(A468="","",C468+D468-F468)</f>
        <v/>
      </c>
      <c r="F468" s="17">
        <f>IF(A468="","",G467*$C$7/12)</f>
        <v/>
      </c>
      <c r="G468" s="17">
        <f>IF(A468="","",G467-E468)</f>
        <v/>
      </c>
    </row>
    <row r="469">
      <c r="A469" s="19">
        <f>IF(A468="","",IF(G468&gt;0.005,A468+1,""))</f>
        <v/>
      </c>
      <c r="B469" s="20">
        <f>IF(A469="","",EDATE($C$9,A469-1))</f>
        <v/>
      </c>
      <c r="C469" s="21">
        <f>IF(A469="","",MIN($F$6,G468+F469))</f>
        <v/>
      </c>
      <c r="D469" s="22">
        <f>IF(A469="","",MAX(0,MIN($C$10,G468+F469-C469)))</f>
        <v/>
      </c>
      <c r="E469" s="21">
        <f>IF(A469="","",C469+D469-F469)</f>
        <v/>
      </c>
      <c r="F469" s="21">
        <f>IF(A469="","",G468*$C$7/12)</f>
        <v/>
      </c>
      <c r="G469" s="21">
        <f>IF(A469="","",G468-E469)</f>
        <v/>
      </c>
    </row>
    <row r="470">
      <c r="A470" s="15">
        <f>IF(A469="","",IF(G469&gt;0.005,A469+1,""))</f>
        <v/>
      </c>
      <c r="B470" s="16">
        <f>IF(A470="","",EDATE($C$9,A470-1))</f>
        <v/>
      </c>
      <c r="C470" s="17">
        <f>IF(A470="","",MIN($F$6,G469+F470))</f>
        <v/>
      </c>
      <c r="D470" s="18">
        <f>IF(A470="","",MAX(0,MIN($C$10,G469+F470-C470)))</f>
        <v/>
      </c>
      <c r="E470" s="17">
        <f>IF(A470="","",C470+D470-F470)</f>
        <v/>
      </c>
      <c r="F470" s="17">
        <f>IF(A470="","",G469*$C$7/12)</f>
        <v/>
      </c>
      <c r="G470" s="17">
        <f>IF(A470="","",G469-E470)</f>
        <v/>
      </c>
    </row>
    <row r="471">
      <c r="A471" s="19">
        <f>IF(A470="","",IF(G470&gt;0.005,A470+1,""))</f>
        <v/>
      </c>
      <c r="B471" s="20">
        <f>IF(A471="","",EDATE($C$9,A471-1))</f>
        <v/>
      </c>
      <c r="C471" s="21">
        <f>IF(A471="","",MIN($F$6,G470+F471))</f>
        <v/>
      </c>
      <c r="D471" s="22">
        <f>IF(A471="","",MAX(0,MIN($C$10,G470+F471-C471)))</f>
        <v/>
      </c>
      <c r="E471" s="21">
        <f>IF(A471="","",C471+D471-F471)</f>
        <v/>
      </c>
      <c r="F471" s="21">
        <f>IF(A471="","",G470*$C$7/12)</f>
        <v/>
      </c>
      <c r="G471" s="21">
        <f>IF(A471="","",G470-E471)</f>
        <v/>
      </c>
    </row>
    <row r="472">
      <c r="A472" s="15">
        <f>IF(A471="","",IF(G471&gt;0.005,A471+1,""))</f>
        <v/>
      </c>
      <c r="B472" s="16">
        <f>IF(A472="","",EDATE($C$9,A472-1))</f>
        <v/>
      </c>
      <c r="C472" s="17">
        <f>IF(A472="","",MIN($F$6,G471+F472))</f>
        <v/>
      </c>
      <c r="D472" s="18">
        <f>IF(A472="","",MAX(0,MIN($C$10,G471+F472-C472)))</f>
        <v/>
      </c>
      <c r="E472" s="17">
        <f>IF(A472="","",C472+D472-F472)</f>
        <v/>
      </c>
      <c r="F472" s="17">
        <f>IF(A472="","",G471*$C$7/12)</f>
        <v/>
      </c>
      <c r="G472" s="17">
        <f>IF(A472="","",G471-E472)</f>
        <v/>
      </c>
    </row>
    <row r="473">
      <c r="A473" s="19">
        <f>IF(A472="","",IF(G472&gt;0.005,A472+1,""))</f>
        <v/>
      </c>
      <c r="B473" s="20">
        <f>IF(A473="","",EDATE($C$9,A473-1))</f>
        <v/>
      </c>
      <c r="C473" s="21">
        <f>IF(A473="","",MIN($F$6,G472+F473))</f>
        <v/>
      </c>
      <c r="D473" s="22">
        <f>IF(A473="","",MAX(0,MIN($C$10,G472+F473-C473)))</f>
        <v/>
      </c>
      <c r="E473" s="21">
        <f>IF(A473="","",C473+D473-F473)</f>
        <v/>
      </c>
      <c r="F473" s="21">
        <f>IF(A473="","",G472*$C$7/12)</f>
        <v/>
      </c>
      <c r="G473" s="21">
        <f>IF(A473="","",G472-E473)</f>
        <v/>
      </c>
    </row>
    <row r="474">
      <c r="A474" s="15">
        <f>IF(A473="","",IF(G473&gt;0.005,A473+1,""))</f>
        <v/>
      </c>
      <c r="B474" s="16">
        <f>IF(A474="","",EDATE($C$9,A474-1))</f>
        <v/>
      </c>
      <c r="C474" s="17">
        <f>IF(A474="","",MIN($F$6,G473+F474))</f>
        <v/>
      </c>
      <c r="D474" s="18">
        <f>IF(A474="","",MAX(0,MIN($C$10,G473+F474-C474)))</f>
        <v/>
      </c>
      <c r="E474" s="17">
        <f>IF(A474="","",C474+D474-F474)</f>
        <v/>
      </c>
      <c r="F474" s="17">
        <f>IF(A474="","",G473*$C$7/12)</f>
        <v/>
      </c>
      <c r="G474" s="17">
        <f>IF(A474="","",G473-E474)</f>
        <v/>
      </c>
    </row>
    <row r="475">
      <c r="A475" s="19">
        <f>IF(A474="","",IF(G474&gt;0.005,A474+1,""))</f>
        <v/>
      </c>
      <c r="B475" s="20">
        <f>IF(A475="","",EDATE($C$9,A475-1))</f>
        <v/>
      </c>
      <c r="C475" s="21">
        <f>IF(A475="","",MIN($F$6,G474+F475))</f>
        <v/>
      </c>
      <c r="D475" s="22">
        <f>IF(A475="","",MAX(0,MIN($C$10,G474+F475-C475)))</f>
        <v/>
      </c>
      <c r="E475" s="21">
        <f>IF(A475="","",C475+D475-F475)</f>
        <v/>
      </c>
      <c r="F475" s="21">
        <f>IF(A475="","",G474*$C$7/12)</f>
        <v/>
      </c>
      <c r="G475" s="21">
        <f>IF(A475="","",G474-E475)</f>
        <v/>
      </c>
    </row>
    <row r="476">
      <c r="A476" s="15">
        <f>IF(A475="","",IF(G475&gt;0.005,A475+1,""))</f>
        <v/>
      </c>
      <c r="B476" s="16">
        <f>IF(A476="","",EDATE($C$9,A476-1))</f>
        <v/>
      </c>
      <c r="C476" s="17">
        <f>IF(A476="","",MIN($F$6,G475+F476))</f>
        <v/>
      </c>
      <c r="D476" s="18">
        <f>IF(A476="","",MAX(0,MIN($C$10,G475+F476-C476)))</f>
        <v/>
      </c>
      <c r="E476" s="17">
        <f>IF(A476="","",C476+D476-F476)</f>
        <v/>
      </c>
      <c r="F476" s="17">
        <f>IF(A476="","",G475*$C$7/12)</f>
        <v/>
      </c>
      <c r="G476" s="17">
        <f>IF(A476="","",G475-E476)</f>
        <v/>
      </c>
    </row>
    <row r="477">
      <c r="A477" s="19">
        <f>IF(A476="","",IF(G476&gt;0.005,A476+1,""))</f>
        <v/>
      </c>
      <c r="B477" s="20">
        <f>IF(A477="","",EDATE($C$9,A477-1))</f>
        <v/>
      </c>
      <c r="C477" s="21">
        <f>IF(A477="","",MIN($F$6,G476+F477))</f>
        <v/>
      </c>
      <c r="D477" s="22">
        <f>IF(A477="","",MAX(0,MIN($C$10,G476+F477-C477)))</f>
        <v/>
      </c>
      <c r="E477" s="21">
        <f>IF(A477="","",C477+D477-F477)</f>
        <v/>
      </c>
      <c r="F477" s="21">
        <f>IF(A477="","",G476*$C$7/12)</f>
        <v/>
      </c>
      <c r="G477" s="21">
        <f>IF(A477="","",G476-E477)</f>
        <v/>
      </c>
    </row>
    <row r="478">
      <c r="A478" s="15">
        <f>IF(A477="","",IF(G477&gt;0.005,A477+1,""))</f>
        <v/>
      </c>
      <c r="B478" s="16">
        <f>IF(A478="","",EDATE($C$9,A478-1))</f>
        <v/>
      </c>
      <c r="C478" s="17">
        <f>IF(A478="","",MIN($F$6,G477+F478))</f>
        <v/>
      </c>
      <c r="D478" s="18">
        <f>IF(A478="","",MAX(0,MIN($C$10,G477+F478-C478)))</f>
        <v/>
      </c>
      <c r="E478" s="17">
        <f>IF(A478="","",C478+D478-F478)</f>
        <v/>
      </c>
      <c r="F478" s="17">
        <f>IF(A478="","",G477*$C$7/12)</f>
        <v/>
      </c>
      <c r="G478" s="17">
        <f>IF(A478="","",G477-E478)</f>
        <v/>
      </c>
    </row>
    <row r="479">
      <c r="A479" s="19">
        <f>IF(A478="","",IF(G478&gt;0.005,A478+1,""))</f>
        <v/>
      </c>
      <c r="B479" s="20">
        <f>IF(A479="","",EDATE($C$9,A479-1))</f>
        <v/>
      </c>
      <c r="C479" s="21">
        <f>IF(A479="","",MIN($F$6,G478+F479))</f>
        <v/>
      </c>
      <c r="D479" s="22">
        <f>IF(A479="","",MAX(0,MIN($C$10,G478+F479-C479)))</f>
        <v/>
      </c>
      <c r="E479" s="21">
        <f>IF(A479="","",C479+D479-F479)</f>
        <v/>
      </c>
      <c r="F479" s="21">
        <f>IF(A479="","",G478*$C$7/12)</f>
        <v/>
      </c>
      <c r="G479" s="21">
        <f>IF(A479="","",G478-E479)</f>
        <v/>
      </c>
    </row>
    <row r="480">
      <c r="A480" s="15">
        <f>IF(A479="","",IF(G479&gt;0.005,A479+1,""))</f>
        <v/>
      </c>
      <c r="B480" s="16">
        <f>IF(A480="","",EDATE($C$9,A480-1))</f>
        <v/>
      </c>
      <c r="C480" s="17">
        <f>IF(A480="","",MIN($F$6,G479+F480))</f>
        <v/>
      </c>
      <c r="D480" s="18">
        <f>IF(A480="","",MAX(0,MIN($C$10,G479+F480-C480)))</f>
        <v/>
      </c>
      <c r="E480" s="17">
        <f>IF(A480="","",C480+D480-F480)</f>
        <v/>
      </c>
      <c r="F480" s="17">
        <f>IF(A480="","",G479*$C$7/12)</f>
        <v/>
      </c>
      <c r="G480" s="17">
        <f>IF(A480="","",G479-E480)</f>
        <v/>
      </c>
    </row>
    <row r="481">
      <c r="A481" s="19">
        <f>IF(A480="","",IF(G480&gt;0.005,A480+1,""))</f>
        <v/>
      </c>
      <c r="B481" s="20">
        <f>IF(A481="","",EDATE($C$9,A481-1))</f>
        <v/>
      </c>
      <c r="C481" s="21">
        <f>IF(A481="","",MIN($F$6,G480+F481))</f>
        <v/>
      </c>
      <c r="D481" s="22">
        <f>IF(A481="","",MAX(0,MIN($C$10,G480+F481-C481)))</f>
        <v/>
      </c>
      <c r="E481" s="21">
        <f>IF(A481="","",C481+D481-F481)</f>
        <v/>
      </c>
      <c r="F481" s="21">
        <f>IF(A481="","",G480*$C$7/12)</f>
        <v/>
      </c>
      <c r="G481" s="21">
        <f>IF(A481="","",G480-E481)</f>
        <v/>
      </c>
    </row>
    <row r="482">
      <c r="A482" s="15">
        <f>IF(A481="","",IF(G481&gt;0.005,A481+1,""))</f>
        <v/>
      </c>
      <c r="B482" s="16">
        <f>IF(A482="","",EDATE($C$9,A482-1))</f>
        <v/>
      </c>
      <c r="C482" s="17">
        <f>IF(A482="","",MIN($F$6,G481+F482))</f>
        <v/>
      </c>
      <c r="D482" s="18">
        <f>IF(A482="","",MAX(0,MIN($C$10,G481+F482-C482)))</f>
        <v/>
      </c>
      <c r="E482" s="17">
        <f>IF(A482="","",C482+D482-F482)</f>
        <v/>
      </c>
      <c r="F482" s="17">
        <f>IF(A482="","",G481*$C$7/12)</f>
        <v/>
      </c>
      <c r="G482" s="17">
        <f>IF(A482="","",G481-E482)</f>
        <v/>
      </c>
    </row>
    <row r="483">
      <c r="A483" s="19">
        <f>IF(A482="","",IF(G482&gt;0.005,A482+1,""))</f>
        <v/>
      </c>
      <c r="B483" s="20">
        <f>IF(A483="","",EDATE($C$9,A483-1))</f>
        <v/>
      </c>
      <c r="C483" s="21">
        <f>IF(A483="","",MIN($F$6,G482+F483))</f>
        <v/>
      </c>
      <c r="D483" s="22">
        <f>IF(A483="","",MAX(0,MIN($C$10,G482+F483-C483)))</f>
        <v/>
      </c>
      <c r="E483" s="21">
        <f>IF(A483="","",C483+D483-F483)</f>
        <v/>
      </c>
      <c r="F483" s="21">
        <f>IF(A483="","",G482*$C$7/12)</f>
        <v/>
      </c>
      <c r="G483" s="21">
        <f>IF(A483="","",G482-E483)</f>
        <v/>
      </c>
    </row>
    <row r="484">
      <c r="A484" s="15">
        <f>IF(A483="","",IF(G483&gt;0.005,A483+1,""))</f>
        <v/>
      </c>
      <c r="B484" s="16">
        <f>IF(A484="","",EDATE($C$9,A484-1))</f>
        <v/>
      </c>
      <c r="C484" s="17">
        <f>IF(A484="","",MIN($F$6,G483+F484))</f>
        <v/>
      </c>
      <c r="D484" s="18">
        <f>IF(A484="","",MAX(0,MIN($C$10,G483+F484-C484)))</f>
        <v/>
      </c>
      <c r="E484" s="17">
        <f>IF(A484="","",C484+D484-F484)</f>
        <v/>
      </c>
      <c r="F484" s="17">
        <f>IF(A484="","",G483*$C$7/12)</f>
        <v/>
      </c>
      <c r="G484" s="17">
        <f>IF(A484="","",G483-E484)</f>
        <v/>
      </c>
    </row>
    <row r="485">
      <c r="A485" s="19">
        <f>IF(A484="","",IF(G484&gt;0.005,A484+1,""))</f>
        <v/>
      </c>
      <c r="B485" s="20">
        <f>IF(A485="","",EDATE($C$9,A485-1))</f>
        <v/>
      </c>
      <c r="C485" s="21">
        <f>IF(A485="","",MIN($F$6,G484+F485))</f>
        <v/>
      </c>
      <c r="D485" s="22">
        <f>IF(A485="","",MAX(0,MIN($C$10,G484+F485-C485)))</f>
        <v/>
      </c>
      <c r="E485" s="21">
        <f>IF(A485="","",C485+D485-F485)</f>
        <v/>
      </c>
      <c r="F485" s="21">
        <f>IF(A485="","",G484*$C$7/12)</f>
        <v/>
      </c>
      <c r="G485" s="21">
        <f>IF(A485="","",G484-E485)</f>
        <v/>
      </c>
    </row>
    <row r="486">
      <c r="A486" s="15">
        <f>IF(A485="","",IF(G485&gt;0.005,A485+1,""))</f>
        <v/>
      </c>
      <c r="B486" s="16">
        <f>IF(A486="","",EDATE($C$9,A486-1))</f>
        <v/>
      </c>
      <c r="C486" s="17">
        <f>IF(A486="","",MIN($F$6,G485+F486))</f>
        <v/>
      </c>
      <c r="D486" s="18">
        <f>IF(A486="","",MAX(0,MIN($C$10,G485+F486-C486)))</f>
        <v/>
      </c>
      <c r="E486" s="17">
        <f>IF(A486="","",C486+D486-F486)</f>
        <v/>
      </c>
      <c r="F486" s="17">
        <f>IF(A486="","",G485*$C$7/12)</f>
        <v/>
      </c>
      <c r="G486" s="17">
        <f>IF(A486="","",G485-E486)</f>
        <v/>
      </c>
    </row>
    <row r="487">
      <c r="A487" s="19">
        <f>IF(A486="","",IF(G486&gt;0.005,A486+1,""))</f>
        <v/>
      </c>
      <c r="B487" s="20">
        <f>IF(A487="","",EDATE($C$9,A487-1))</f>
        <v/>
      </c>
      <c r="C487" s="21">
        <f>IF(A487="","",MIN($F$6,G486+F487))</f>
        <v/>
      </c>
      <c r="D487" s="22">
        <f>IF(A487="","",MAX(0,MIN($C$10,G486+F487-C487)))</f>
        <v/>
      </c>
      <c r="E487" s="21">
        <f>IF(A487="","",C487+D487-F487)</f>
        <v/>
      </c>
      <c r="F487" s="21">
        <f>IF(A487="","",G486*$C$7/12)</f>
        <v/>
      </c>
      <c r="G487" s="21">
        <f>IF(A487="","",G486-E487)</f>
        <v/>
      </c>
    </row>
    <row r="488">
      <c r="A488" s="15">
        <f>IF(A487="","",IF(G487&gt;0.005,A487+1,""))</f>
        <v/>
      </c>
      <c r="B488" s="16">
        <f>IF(A488="","",EDATE($C$9,A488-1))</f>
        <v/>
      </c>
      <c r="C488" s="17">
        <f>IF(A488="","",MIN($F$6,G487+F488))</f>
        <v/>
      </c>
      <c r="D488" s="18">
        <f>IF(A488="","",MAX(0,MIN($C$10,G487+F488-C488)))</f>
        <v/>
      </c>
      <c r="E488" s="17">
        <f>IF(A488="","",C488+D488-F488)</f>
        <v/>
      </c>
      <c r="F488" s="17">
        <f>IF(A488="","",G487*$C$7/12)</f>
        <v/>
      </c>
      <c r="G488" s="17">
        <f>IF(A488="","",G487-E488)</f>
        <v/>
      </c>
    </row>
    <row r="489">
      <c r="A489" s="19">
        <f>IF(A488="","",IF(G488&gt;0.005,A488+1,""))</f>
        <v/>
      </c>
      <c r="B489" s="20">
        <f>IF(A489="","",EDATE($C$9,A489-1))</f>
        <v/>
      </c>
      <c r="C489" s="21">
        <f>IF(A489="","",MIN($F$6,G488+F489))</f>
        <v/>
      </c>
      <c r="D489" s="22">
        <f>IF(A489="","",MAX(0,MIN($C$10,G488+F489-C489)))</f>
        <v/>
      </c>
      <c r="E489" s="21">
        <f>IF(A489="","",C489+D489-F489)</f>
        <v/>
      </c>
      <c r="F489" s="21">
        <f>IF(A489="","",G488*$C$7/12)</f>
        <v/>
      </c>
      <c r="G489" s="21">
        <f>IF(A489="","",G488-E489)</f>
        <v/>
      </c>
    </row>
    <row r="490">
      <c r="A490" s="15">
        <f>IF(A489="","",IF(G489&gt;0.005,A489+1,""))</f>
        <v/>
      </c>
      <c r="B490" s="16">
        <f>IF(A490="","",EDATE($C$9,A490-1))</f>
        <v/>
      </c>
      <c r="C490" s="17">
        <f>IF(A490="","",MIN($F$6,G489+F490))</f>
        <v/>
      </c>
      <c r="D490" s="18">
        <f>IF(A490="","",MAX(0,MIN($C$10,G489+F490-C490)))</f>
        <v/>
      </c>
      <c r="E490" s="17">
        <f>IF(A490="","",C490+D490-F490)</f>
        <v/>
      </c>
      <c r="F490" s="17">
        <f>IF(A490="","",G489*$C$7/12)</f>
        <v/>
      </c>
      <c r="G490" s="17">
        <f>IF(A490="","",G489-E490)</f>
        <v/>
      </c>
    </row>
    <row r="491">
      <c r="A491" s="19">
        <f>IF(A490="","",IF(G490&gt;0.005,A490+1,""))</f>
        <v/>
      </c>
      <c r="B491" s="20">
        <f>IF(A491="","",EDATE($C$9,A491-1))</f>
        <v/>
      </c>
      <c r="C491" s="21">
        <f>IF(A491="","",MIN($F$6,G490+F491))</f>
        <v/>
      </c>
      <c r="D491" s="22">
        <f>IF(A491="","",MAX(0,MIN($C$10,G490+F491-C491)))</f>
        <v/>
      </c>
      <c r="E491" s="21">
        <f>IF(A491="","",C491+D491-F491)</f>
        <v/>
      </c>
      <c r="F491" s="21">
        <f>IF(A491="","",G490*$C$7/12)</f>
        <v/>
      </c>
      <c r="G491" s="21">
        <f>IF(A491="","",G490-E491)</f>
        <v/>
      </c>
    </row>
    <row r="492">
      <c r="A492" s="15">
        <f>IF(A491="","",IF(G491&gt;0.005,A491+1,""))</f>
        <v/>
      </c>
      <c r="B492" s="16">
        <f>IF(A492="","",EDATE($C$9,A492-1))</f>
        <v/>
      </c>
      <c r="C492" s="17">
        <f>IF(A492="","",MIN($F$6,G491+F492))</f>
        <v/>
      </c>
      <c r="D492" s="18">
        <f>IF(A492="","",MAX(0,MIN($C$10,G491+F492-C492)))</f>
        <v/>
      </c>
      <c r="E492" s="17">
        <f>IF(A492="","",C492+D492-F492)</f>
        <v/>
      </c>
      <c r="F492" s="17">
        <f>IF(A492="","",G491*$C$7/12)</f>
        <v/>
      </c>
      <c r="G492" s="17">
        <f>IF(A492="","",G491-E492)</f>
        <v/>
      </c>
    </row>
    <row r="493">
      <c r="A493" s="19">
        <f>IF(A492="","",IF(G492&gt;0.005,A492+1,""))</f>
        <v/>
      </c>
      <c r="B493" s="20">
        <f>IF(A493="","",EDATE($C$9,A493-1))</f>
        <v/>
      </c>
      <c r="C493" s="21">
        <f>IF(A493="","",MIN($F$6,G492+F493))</f>
        <v/>
      </c>
      <c r="D493" s="22">
        <f>IF(A493="","",MAX(0,MIN($C$10,G492+F493-C493)))</f>
        <v/>
      </c>
      <c r="E493" s="21">
        <f>IF(A493="","",C493+D493-F493)</f>
        <v/>
      </c>
      <c r="F493" s="21">
        <f>IF(A493="","",G492*$C$7/12)</f>
        <v/>
      </c>
      <c r="G493" s="21">
        <f>IF(A493="","",G492-E493)</f>
        <v/>
      </c>
    </row>
    <row r="494">
      <c r="A494" s="15">
        <f>IF(A493="","",IF(G493&gt;0.005,A493+1,""))</f>
        <v/>
      </c>
      <c r="B494" s="16">
        <f>IF(A494="","",EDATE($C$9,A494-1))</f>
        <v/>
      </c>
      <c r="C494" s="17">
        <f>IF(A494="","",MIN($F$6,G493+F494))</f>
        <v/>
      </c>
      <c r="D494" s="18">
        <f>IF(A494="","",MAX(0,MIN($C$10,G493+F494-C494)))</f>
        <v/>
      </c>
      <c r="E494" s="17">
        <f>IF(A494="","",C494+D494-F494)</f>
        <v/>
      </c>
      <c r="F494" s="17">
        <f>IF(A494="","",G493*$C$7/12)</f>
        <v/>
      </c>
      <c r="G494" s="17">
        <f>IF(A494="","",G493-E494)</f>
        <v/>
      </c>
    </row>
    <row r="495">
      <c r="A495" s="19">
        <f>IF(A494="","",IF(G494&gt;0.005,A494+1,""))</f>
        <v/>
      </c>
      <c r="B495" s="20">
        <f>IF(A495="","",EDATE($C$9,A495-1))</f>
        <v/>
      </c>
      <c r="C495" s="21">
        <f>IF(A495="","",MIN($F$6,G494+F495))</f>
        <v/>
      </c>
      <c r="D495" s="22">
        <f>IF(A495="","",MAX(0,MIN($C$10,G494+F495-C495)))</f>
        <v/>
      </c>
      <c r="E495" s="21">
        <f>IF(A495="","",C495+D495-F495)</f>
        <v/>
      </c>
      <c r="F495" s="21">
        <f>IF(A495="","",G494*$C$7/12)</f>
        <v/>
      </c>
      <c r="G495" s="21">
        <f>IF(A495="","",G494-E495)</f>
        <v/>
      </c>
    </row>
  </sheetData>
  <mergeCells count="6">
    <mergeCell ref="A7:B7"/>
    <mergeCell ref="A3:G3"/>
    <mergeCell ref="A10:B10"/>
    <mergeCell ref="A9:B9"/>
    <mergeCell ref="A8:B8"/>
    <mergeCell ref="A6:B6"/>
  </mergeCell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Tabela de amortização de empréstimo</dc:title>
  <dcterms:created xmlns:dcterms="http://purl.org/dc/terms/" xmlns:xsi="http://www.w3.org/2001/XMLSchema-instance" xsi:type="dcterms:W3CDTF">2026-10-12T17:25:58Z</dcterms:created>
  <dcterms:modified xmlns:dcterms="http://purl.org/dc/terms/" xmlns:xsi="http://www.w3.org/2001/XMLSchema-instance" xsi:type="dcterms:W3CDTF">2026-10-12T17:25:58Z</dcterms:modified>
</cp:coreProperties>
</file>